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0" yWindow="4160" windowWidth="31760" windowHeight="20300" activeTab="0"/>
  </bookViews>
  <sheets>
    <sheet name="Annual Resource Allocation List" sheetId="1" r:id="rId1"/>
    <sheet name="Emergency Requests" sheetId="2" r:id="rId2"/>
    <sheet name="Big Ticket Item List" sheetId="3" r:id="rId3"/>
  </sheets>
  <definedNames>
    <definedName name="_xlnm.Print_Area" localSheetId="0">'Annual Resource Allocation List'!$B$2:$Q$35</definedName>
    <definedName name="_xlnm.Print_Area" localSheetId="1">'Emergency Requests'!$B$2:$P$8</definedName>
  </definedNames>
  <calcPr fullCalcOnLoad="1"/>
</workbook>
</file>

<file path=xl/sharedStrings.xml><?xml version="1.0" encoding="utf-8"?>
<sst xmlns="http://schemas.openxmlformats.org/spreadsheetml/2006/main" count="231" uniqueCount="87">
  <si>
    <t>De Anza College: Instructional Planning and Budget Team</t>
  </si>
  <si>
    <t>Estimated Cost  inc.  tax and shipping</t>
  </si>
  <si>
    <t>Priority</t>
  </si>
  <si>
    <t>Per Item Cost</t>
  </si>
  <si>
    <t>How Many?</t>
  </si>
  <si>
    <t>Total Cost</t>
  </si>
  <si>
    <t xml:space="preserve"> </t>
  </si>
  <si>
    <t xml:space="preserve">New Item or Replacement N/Rp </t>
  </si>
  <si>
    <t>Infra-structure needed? Yes/No</t>
  </si>
  <si>
    <t>sample</t>
  </si>
  <si>
    <t>Life Expectancy of  item (years)</t>
  </si>
  <si>
    <r>
      <rPr>
        <b/>
        <sz val="9"/>
        <color indexed="8"/>
        <rFont val="Calibri"/>
        <family val="2"/>
      </rPr>
      <t>Item</t>
    </r>
    <r>
      <rPr>
        <sz val="9"/>
        <color indexed="8"/>
        <rFont val="Calibri"/>
        <family val="2"/>
      </rPr>
      <t xml:space="preserve">(please remember, the per item value must be over $100) </t>
    </r>
  </si>
  <si>
    <t>Eligible for Perkins Funds? (CTE ONLY)</t>
  </si>
  <si>
    <t>Eligible for Strong Workforce Funds?            (CTE ONLY)</t>
  </si>
  <si>
    <t>Within the APRU is it listed in section V.E.1 or V.F.1?</t>
  </si>
  <si>
    <t>Eligible for Lottery Funding?</t>
  </si>
  <si>
    <t>Eligibile for Instructional Equipment Funding?</t>
  </si>
  <si>
    <r>
      <rPr>
        <b/>
        <u val="single"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Use this list for large ticket items (even if you don't have an estimated cost of the item.  Examples of "big ticket items" are things like a Planetarium Projector (valued at approximately $400,000), Bleachers for Gymnasium (estimated cost unknown), Electronic Garage Door for Automotive Technology Garage, Stadium Bleacher for Football Field, etc.</t>
    </r>
    <r>
      <rPr>
        <sz val="12"/>
        <color theme="1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>This list should be sent to your Dean when you submit your APRU.</t>
    </r>
  </si>
  <si>
    <t>Division - Department /Program</t>
  </si>
  <si>
    <t>Division/
Department</t>
  </si>
  <si>
    <t>Lottery</t>
  </si>
  <si>
    <t>Instructional Equipment Funding</t>
  </si>
  <si>
    <t>Perkins Funds</t>
  </si>
  <si>
    <t>To be completed by  IPBT</t>
  </si>
  <si>
    <t>TOTALS</t>
  </si>
  <si>
    <r>
      <rPr>
        <b/>
        <u val="single"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 This page for emergency requests such as a piece of equipment that broke unexpectedly. </t>
    </r>
  </si>
  <si>
    <r>
      <t xml:space="preserve">Item </t>
    </r>
    <r>
      <rPr>
        <b/>
        <sz val="10"/>
        <color indexed="10"/>
        <rFont val="Calibri"/>
        <family val="2"/>
      </rPr>
      <t xml:space="preserve">including why it was not included as a resource request </t>
    </r>
  </si>
  <si>
    <t>Section of APRU it is listed in (e.g. V.E.1 or V.F.1)</t>
  </si>
  <si>
    <t>Subtotal</t>
  </si>
  <si>
    <t>Tax</t>
  </si>
  <si>
    <t>Shipping</t>
  </si>
  <si>
    <r>
      <t>Priority</t>
    </r>
    <r>
      <rPr>
        <b/>
        <sz val="12"/>
        <color indexed="10"/>
        <rFont val="Times New Roman"/>
        <family val="1"/>
      </rPr>
      <t xml:space="preserve"> Critical, Needed, Desirable</t>
    </r>
  </si>
  <si>
    <t>Notes</t>
  </si>
  <si>
    <r>
      <rPr>
        <b/>
        <u val="single"/>
        <sz val="10"/>
        <color indexed="8"/>
        <rFont val="Times New Roman"/>
        <family val="1"/>
      </rPr>
      <t>I</t>
    </r>
    <r>
      <rPr>
        <b/>
        <sz val="10"/>
        <color indexed="8"/>
        <rFont val="Times New Roman"/>
        <family val="1"/>
      </rPr>
      <t xml:space="preserve">nstructions:  Each Department/Program must provide an instructional equipment request list each year.  A Division priority list should be developed by working within your Division processes.
Items you do not have to list: 
1) computer and furniture requests that are already on a college refresh schedule or items that already exist in classrooms, offices, conference rooms etc.  
2) office supplies or items normally covered by operational ”B” budget.
Items that should be listed:  All instructional equipment items with a subtotal value of  $100 or more per individual item that do not fall within #1 or #2 above.
Note: The items should provide programmatic support for student learning and </t>
    </r>
    <r>
      <rPr>
        <b/>
        <u val="single"/>
        <sz val="10"/>
        <color indexed="8"/>
        <rFont val="Times New Roman"/>
        <family val="1"/>
      </rPr>
      <t>must</t>
    </r>
    <r>
      <rPr>
        <b/>
        <sz val="10"/>
        <color indexed="8"/>
        <rFont val="Times New Roman"/>
        <family val="1"/>
      </rPr>
      <t xml:space="preserve"> be included as a part of the Program Review submitted in Spring 2019. If there is an emergency item needed that was not on the Program Review, then list that on sheet 2 titled “Emergency Requests”.</t>
    </r>
    <r>
      <rPr>
        <b/>
        <sz val="10"/>
        <color indexed="10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>Priorities: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Critical:</t>
    </r>
    <r>
      <rPr>
        <b/>
        <sz val="10"/>
        <color indexed="8"/>
        <rFont val="Times New Roman"/>
        <family val="1"/>
      </rPr>
      <t xml:space="preserve"> Can't live without it; </t>
    </r>
    <r>
      <rPr>
        <b/>
        <sz val="10"/>
        <color indexed="10"/>
        <rFont val="Times New Roman"/>
        <family val="1"/>
      </rPr>
      <t>Needed</t>
    </r>
    <r>
      <rPr>
        <b/>
        <sz val="10"/>
        <color indexed="8"/>
        <rFont val="Times New Roman"/>
        <family val="1"/>
      </rPr>
      <t xml:space="preserve">: Necessary in 1 - 2 years; </t>
    </r>
    <r>
      <rPr>
        <b/>
        <sz val="10"/>
        <color indexed="10"/>
        <rFont val="Times New Roman"/>
        <family val="1"/>
      </rPr>
      <t>Desirable:</t>
    </r>
    <r>
      <rPr>
        <b/>
        <sz val="10"/>
        <color indexed="8"/>
        <rFont val="Times New Roman"/>
        <family val="1"/>
      </rPr>
      <t xml:space="preserve"> Expansion/increase abilities/planning </t>
    </r>
    <r>
      <rPr>
        <b/>
        <u val="single"/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 xml:space="preserve">
</t>
    </r>
  </si>
  <si>
    <r>
      <rPr>
        <b/>
        <sz val="9"/>
        <color indexed="8"/>
        <rFont val="Times New Roman"/>
        <family val="1"/>
      </rPr>
      <t>Item</t>
    </r>
    <r>
      <rPr>
        <sz val="9"/>
        <color indexed="8"/>
        <rFont val="Times New Roman"/>
        <family val="1"/>
      </rPr>
      <t xml:space="preserve">(please remember, the subtotal value must be over $100) </t>
    </r>
  </si>
  <si>
    <t>Strong Workforce Funds</t>
  </si>
  <si>
    <t>Facilities</t>
  </si>
  <si>
    <t>Other/Notes</t>
  </si>
  <si>
    <r>
      <rPr>
        <b/>
        <sz val="12"/>
        <color indexed="8"/>
        <rFont val="Calibri"/>
        <family val="2"/>
      </rPr>
      <t xml:space="preserve">EMERGENCY REQUESTS  LIST </t>
    </r>
    <r>
      <rPr>
        <b/>
        <sz val="10"/>
        <color indexed="8"/>
        <rFont val="Calibri"/>
        <family val="2"/>
      </rPr>
      <t xml:space="preserve">    Department/Division:  </t>
    </r>
    <r>
      <rPr>
        <b/>
        <u val="single"/>
        <sz val="10"/>
        <color indexed="8"/>
        <rFont val="Calibri"/>
        <family val="2"/>
      </rPr>
      <t xml:space="preserve">                                    </t>
    </r>
    <r>
      <rPr>
        <b/>
        <sz val="10"/>
        <color indexed="8"/>
        <rFont val="Calibri"/>
        <family val="2"/>
      </rPr>
      <t>____________    Name of Point of Contact: ____________________________</t>
    </r>
  </si>
  <si>
    <t xml:space="preserve">INSTRUCTIONAL EQUIPMENT LIST Spring '19  </t>
  </si>
  <si>
    <r>
      <t xml:space="preserve"> </t>
    </r>
    <r>
      <rPr>
        <b/>
        <u val="single"/>
        <sz val="12"/>
        <color indexed="8"/>
        <rFont val="Calibri"/>
        <family val="2"/>
      </rPr>
      <t xml:space="preserve">Department/Division: </t>
    </r>
    <r>
      <rPr>
        <b/>
        <sz val="12"/>
        <color indexed="8"/>
        <rFont val="Calibri"/>
        <family val="2"/>
      </rPr>
      <t xml:space="preserve">                                               </t>
    </r>
    <r>
      <rPr>
        <b/>
        <u val="single"/>
        <sz val="12"/>
        <color indexed="8"/>
        <rFont val="Calibri"/>
        <family val="2"/>
      </rPr>
      <t xml:space="preserve">_______________    Name of Point of Contact: ___________________                                              </t>
    </r>
    <r>
      <rPr>
        <u val="single"/>
        <sz val="10"/>
        <color indexed="8"/>
        <rFont val="Calibri"/>
        <family val="2"/>
      </rPr>
      <t xml:space="preserve"> writer's name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(</t>
    </r>
    <r>
      <rPr>
        <b/>
        <sz val="11"/>
        <color indexed="8"/>
        <rFont val="Calibri"/>
        <family val="2"/>
      </rPr>
      <t>Large Value Items that are structurally necessary for program improvement or continuation and cost more then $100,000 per single item</t>
    </r>
    <r>
      <rPr>
        <b/>
        <sz val="12"/>
        <color indexed="8"/>
        <rFont val="Calibri"/>
        <family val="2"/>
      </rPr>
      <t>)</t>
    </r>
  </si>
  <si>
    <t xml:space="preserve">
Department</t>
  </si>
  <si>
    <t>Quantity</t>
  </si>
  <si>
    <t>Lockable storage cabinets with benches</t>
  </si>
  <si>
    <t>Alignment lift</t>
  </si>
  <si>
    <t>V. E. 1</t>
  </si>
  <si>
    <t>No</t>
  </si>
  <si>
    <t>Rp</t>
  </si>
  <si>
    <t xml:space="preserve">N </t>
  </si>
  <si>
    <t>Critical</t>
  </si>
  <si>
    <r>
      <rPr>
        <b/>
        <sz val="12"/>
        <color indexed="8"/>
        <rFont val="Times New Roman"/>
        <family val="1"/>
      </rPr>
      <t xml:space="preserve">RESOURCE REQUEST </t>
    </r>
    <r>
      <rPr>
        <b/>
        <sz val="12"/>
        <color indexed="8"/>
        <rFont val="Times New Roman"/>
        <family val="1"/>
      </rPr>
      <t xml:space="preserve">LIST Spring 2019   </t>
    </r>
    <r>
      <rPr>
        <b/>
        <u val="single"/>
        <sz val="12"/>
        <color indexed="8"/>
        <rFont val="Times New Roman"/>
        <family val="1"/>
      </rPr>
      <t>Department/Division:            Automotive Technology             _______________    Name of Point of Contact:</t>
    </r>
    <r>
      <rPr>
        <u val="single"/>
        <sz val="12"/>
        <color indexed="8"/>
        <rFont val="Times New Roman"/>
        <family val="1"/>
      </rPr>
      <t xml:space="preserve"> _Dave Capitolo____________</t>
    </r>
  </si>
  <si>
    <t>SMOG machine</t>
  </si>
  <si>
    <t>Automatic parts cleaner, water based</t>
  </si>
  <si>
    <t>Bench-Top ultrasonic cleaner, water based</t>
  </si>
  <si>
    <t>Spray cabinet cleaner, water based</t>
  </si>
  <si>
    <t>HP chassis dynamometer</t>
  </si>
  <si>
    <t>Auto Tech</t>
  </si>
  <si>
    <t>Yes</t>
  </si>
  <si>
    <t>$1500 for electrical work</t>
  </si>
  <si>
    <t>Air Condtioning machine for 1234 YF</t>
  </si>
  <si>
    <t>Vehicle lift</t>
  </si>
  <si>
    <t>V. F. 1</t>
  </si>
  <si>
    <t>AT/Auto Tech</t>
  </si>
  <si>
    <t>Desirable</t>
  </si>
  <si>
    <t>Steam cleaner</t>
  </si>
  <si>
    <t>V.E.1</t>
  </si>
  <si>
    <t>N</t>
  </si>
  <si>
    <t xml:space="preserve">Battery volt amp load testers </t>
  </si>
  <si>
    <t xml:space="preserve">Headlight aiming equipment </t>
  </si>
  <si>
    <t>Electrical Work for Above Machine</t>
  </si>
  <si>
    <t>iATN subscription</t>
  </si>
  <si>
    <t>Alldata subscription</t>
  </si>
  <si>
    <t>Identifix subscription</t>
  </si>
  <si>
    <t>Shopkey subscription</t>
  </si>
  <si>
    <t>AERA membership &amp; ProSIS subscription</t>
  </si>
  <si>
    <t>V. H. 1</t>
  </si>
  <si>
    <t>US Report on ADAS &amp; System Safety</t>
  </si>
  <si>
    <t>Misc shop oils, abrasives, detergents, &amp; cleaning</t>
  </si>
  <si>
    <t>Brake parts washers</t>
  </si>
  <si>
    <t>Engine oil extractors</t>
  </si>
  <si>
    <t>Ignition simulator boards</t>
  </si>
  <si>
    <t>ASE study guides</t>
  </si>
  <si>
    <t>Turors/Mentors</t>
  </si>
  <si>
    <t>Conferences and Travel</t>
  </si>
  <si>
    <t>Includes benefits</t>
  </si>
  <si>
    <t>Instructional equipment as needed</t>
  </si>
  <si>
    <t>Needed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</si>
</sst>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&quot;$&quot;#,##0.00"/>
    <numFmt numFmtId="175" formatCode="_(&quot;$&quot;* #,##0.0000_);_(&quot;$&quot;* \(#,##0.0000\);_(&quot;$&quot;* &quot;-&quot;????_);_(@_)"/>
  </numFmts>
  <fonts count="78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u val="single"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1"/>
      <color indexed="8"/>
      <name val="Calibri"/>
      <family val="2"/>
    </font>
    <font>
      <i/>
      <sz val="12"/>
      <color indexed="23"/>
      <name val="Calibri"/>
      <family val="2"/>
    </font>
    <font>
      <u val="single"/>
      <sz val="11.75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.75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i/>
      <sz val="12"/>
      <color rgb="FF7F7F7F"/>
      <name val="Calibri"/>
      <family val="2"/>
    </font>
    <font>
      <u val="single"/>
      <sz val="11.75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75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000396251678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4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49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55"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10" xfId="0" applyFont="1" applyBorder="1" applyAlignment="1">
      <alignment/>
    </xf>
    <xf numFmtId="44" fontId="64" fillId="0" borderId="10" xfId="44" applyFont="1" applyBorder="1" applyAlignment="1">
      <alignment/>
    </xf>
    <xf numFmtId="0" fontId="64" fillId="0" borderId="10" xfId="0" applyFont="1" applyBorder="1" applyAlignment="1">
      <alignment horizontal="center"/>
    </xf>
    <xf numFmtId="0" fontId="64" fillId="0" borderId="0" xfId="0" applyFont="1" applyAlignment="1">
      <alignment/>
    </xf>
    <xf numFmtId="44" fontId="65" fillId="0" borderId="0" xfId="0" applyNumberFormat="1" applyFont="1" applyAlignment="1">
      <alignment/>
    </xf>
    <xf numFmtId="0" fontId="65" fillId="0" borderId="0" xfId="0" applyFont="1" applyAlignment="1">
      <alignment/>
    </xf>
    <xf numFmtId="0" fontId="66" fillId="0" borderId="11" xfId="0" applyFont="1" applyBorder="1" applyAlignment="1">
      <alignment horizontal="center" vertical="center" wrapText="1"/>
    </xf>
    <xf numFmtId="0" fontId="64" fillId="0" borderId="12" xfId="0" applyFont="1" applyBorder="1" applyAlignment="1">
      <alignment/>
    </xf>
    <xf numFmtId="44" fontId="64" fillId="0" borderId="12" xfId="44" applyFont="1" applyBorder="1" applyAlignment="1">
      <alignment/>
    </xf>
    <xf numFmtId="0" fontId="64" fillId="0" borderId="12" xfId="0" applyFont="1" applyBorder="1" applyAlignment="1">
      <alignment horizontal="center"/>
    </xf>
    <xf numFmtId="0" fontId="66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64" fillId="0" borderId="0" xfId="0" applyFont="1" applyAlignment="1">
      <alignment horizontal="center"/>
    </xf>
    <xf numFmtId="0" fontId="66" fillId="0" borderId="13" xfId="0" applyFont="1" applyBorder="1" applyAlignment="1">
      <alignment horizontal="center" vertical="center" wrapText="1"/>
    </xf>
    <xf numFmtId="44" fontId="64" fillId="0" borderId="14" xfId="0" applyNumberFormat="1" applyFont="1" applyBorder="1" applyAlignment="1">
      <alignment/>
    </xf>
    <xf numFmtId="44" fontId="64" fillId="0" borderId="15" xfId="0" applyNumberFormat="1" applyFont="1" applyBorder="1" applyAlignment="1">
      <alignment/>
    </xf>
    <xf numFmtId="0" fontId="6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7" fillId="0" borderId="16" xfId="0" applyFont="1" applyBorder="1" applyAlignment="1">
      <alignment horizontal="center" vertical="center" wrapText="1"/>
    </xf>
    <xf numFmtId="0" fontId="64" fillId="0" borderId="17" xfId="0" applyFont="1" applyBorder="1" applyAlignment="1">
      <alignment/>
    </xf>
    <xf numFmtId="0" fontId="64" fillId="0" borderId="18" xfId="0" applyFont="1" applyBorder="1" applyAlignment="1">
      <alignment/>
    </xf>
    <xf numFmtId="0" fontId="64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64" fillId="0" borderId="19" xfId="0" applyFont="1" applyBorder="1" applyAlignment="1">
      <alignment vertical="top" wrapText="1"/>
    </xf>
    <xf numFmtId="0" fontId="64" fillId="0" borderId="19" xfId="0" applyFont="1" applyBorder="1" applyAlignment="1">
      <alignment vertical="top"/>
    </xf>
    <xf numFmtId="0" fontId="64" fillId="0" borderId="10" xfId="0" applyFont="1" applyBorder="1" applyAlignment="1">
      <alignment/>
    </xf>
    <xf numFmtId="0" fontId="66" fillId="0" borderId="0" xfId="0" applyFont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174" fontId="66" fillId="0" borderId="21" xfId="0" applyNumberFormat="1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0" fontId="64" fillId="0" borderId="23" xfId="0" applyFont="1" applyBorder="1" applyAlignment="1">
      <alignment horizontal="left" wrapText="1"/>
    </xf>
    <xf numFmtId="0" fontId="64" fillId="0" borderId="0" xfId="0" applyFont="1" applyAlignment="1">
      <alignment horizontal="left" wrapText="1"/>
    </xf>
    <xf numFmtId="0" fontId="66" fillId="33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/>
    </xf>
    <xf numFmtId="44" fontId="65" fillId="0" borderId="10" xfId="0" applyNumberFormat="1" applyFont="1" applyBorder="1" applyAlignment="1">
      <alignment horizontal="left" vertical="center"/>
    </xf>
    <xf numFmtId="0" fontId="68" fillId="33" borderId="21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68" fillId="33" borderId="24" xfId="0" applyFont="1" applyFill="1" applyBorder="1" applyAlignment="1">
      <alignment horizontal="center" vertical="center" wrapText="1"/>
    </xf>
    <xf numFmtId="44" fontId="69" fillId="0" borderId="12" xfId="0" applyNumberFormat="1" applyFont="1" applyBorder="1" applyAlignment="1">
      <alignment horizontal="left" vertical="center"/>
    </xf>
    <xf numFmtId="44" fontId="69" fillId="0" borderId="25" xfId="0" applyNumberFormat="1" applyFont="1" applyBorder="1" applyAlignment="1">
      <alignment horizontal="left" vertical="center"/>
    </xf>
    <xf numFmtId="0" fontId="70" fillId="0" borderId="0" xfId="0" applyFont="1" applyAlignment="1">
      <alignment vertical="center"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 horizontal="left" vertical="center" wrapText="1"/>
    </xf>
    <xf numFmtId="0" fontId="68" fillId="0" borderId="0" xfId="0" applyFont="1" applyAlignment="1">
      <alignment vertical="center" wrapText="1"/>
    </xf>
    <xf numFmtId="0" fontId="70" fillId="33" borderId="24" xfId="0" applyFont="1" applyFill="1" applyBorder="1" applyAlignment="1">
      <alignment vertical="center"/>
    </xf>
    <xf numFmtId="0" fontId="70" fillId="33" borderId="10" xfId="0" applyFont="1" applyFill="1" applyBorder="1" applyAlignment="1">
      <alignment horizontal="center" vertical="center"/>
    </xf>
    <xf numFmtId="0" fontId="70" fillId="0" borderId="0" xfId="0" applyFont="1" applyAlignment="1">
      <alignment horizontal="center" vertical="center" wrapText="1"/>
    </xf>
    <xf numFmtId="0" fontId="68" fillId="0" borderId="26" xfId="0" applyFont="1" applyBorder="1" applyAlignment="1">
      <alignment horizontal="center" vertical="center" wrapText="1"/>
    </xf>
    <xf numFmtId="0" fontId="71" fillId="0" borderId="27" xfId="0" applyFont="1" applyBorder="1" applyAlignment="1">
      <alignment horizontal="left" vertical="center" wrapText="1"/>
    </xf>
    <xf numFmtId="0" fontId="70" fillId="0" borderId="27" xfId="0" applyFont="1" applyBorder="1" applyAlignment="1">
      <alignment vertical="center" wrapText="1"/>
    </xf>
    <xf numFmtId="0" fontId="70" fillId="0" borderId="28" xfId="0" applyFont="1" applyBorder="1" applyAlignment="1">
      <alignment vertical="center"/>
    </xf>
    <xf numFmtId="0" fontId="70" fillId="0" borderId="28" xfId="0" applyFont="1" applyBorder="1" applyAlignment="1">
      <alignment horizontal="center" vertical="center"/>
    </xf>
    <xf numFmtId="0" fontId="70" fillId="0" borderId="27" xfId="0" applyFont="1" applyBorder="1" applyAlignment="1">
      <alignment horizontal="center" vertical="center"/>
    </xf>
    <xf numFmtId="0" fontId="72" fillId="0" borderId="28" xfId="0" applyFont="1" applyBorder="1" applyAlignment="1">
      <alignment horizontal="center" vertical="center" wrapText="1"/>
    </xf>
    <xf numFmtId="44" fontId="70" fillId="0" borderId="27" xfId="44" applyFont="1" applyBorder="1" applyAlignment="1">
      <alignment vertical="center"/>
    </xf>
    <xf numFmtId="0" fontId="71" fillId="0" borderId="29" xfId="0" applyFont="1" applyBorder="1" applyAlignment="1">
      <alignment horizontal="left" vertical="center" wrapText="1"/>
    </xf>
    <xf numFmtId="0" fontId="70" fillId="0" borderId="30" xfId="0" applyFont="1" applyBorder="1" applyAlignment="1">
      <alignment vertical="center"/>
    </xf>
    <xf numFmtId="0" fontId="70" fillId="0" borderId="29" xfId="0" applyFont="1" applyBorder="1" applyAlignment="1">
      <alignment horizontal="center" vertical="center"/>
    </xf>
    <xf numFmtId="0" fontId="70" fillId="0" borderId="30" xfId="0" applyFont="1" applyBorder="1" applyAlignment="1">
      <alignment horizontal="center" vertical="center"/>
    </xf>
    <xf numFmtId="44" fontId="70" fillId="0" borderId="29" xfId="44" applyFont="1" applyBorder="1" applyAlignment="1">
      <alignment vertical="center"/>
    </xf>
    <xf numFmtId="0" fontId="68" fillId="0" borderId="31" xfId="0" applyFont="1" applyBorder="1" applyAlignment="1">
      <alignment horizontal="center" vertical="center" wrapText="1"/>
    </xf>
    <xf numFmtId="0" fontId="68" fillId="0" borderId="32" xfId="0" applyFont="1" applyBorder="1" applyAlignment="1">
      <alignment horizontal="center" vertical="center" wrapText="1"/>
    </xf>
    <xf numFmtId="0" fontId="73" fillId="34" borderId="26" xfId="0" applyFont="1" applyFill="1" applyBorder="1" applyAlignment="1">
      <alignment horizontal="left" vertical="center" wrapText="1"/>
    </xf>
    <xf numFmtId="0" fontId="73" fillId="34" borderId="30" xfId="0" applyFont="1" applyFill="1" applyBorder="1" applyAlignment="1">
      <alignment horizontal="left" vertical="center" wrapText="1"/>
    </xf>
    <xf numFmtId="44" fontId="70" fillId="0" borderId="28" xfId="44" applyFont="1" applyBorder="1" applyAlignment="1">
      <alignment vertical="center"/>
    </xf>
    <xf numFmtId="0" fontId="70" fillId="33" borderId="33" xfId="0" applyFont="1" applyFill="1" applyBorder="1" applyAlignment="1">
      <alignment vertical="center"/>
    </xf>
    <xf numFmtId="0" fontId="68" fillId="0" borderId="34" xfId="0" applyFont="1" applyBorder="1" applyAlignment="1">
      <alignment horizontal="center" vertical="center" wrapText="1"/>
    </xf>
    <xf numFmtId="0" fontId="68" fillId="33" borderId="35" xfId="0" applyFont="1" applyFill="1" applyBorder="1" applyAlignment="1">
      <alignment horizontal="center" vertical="center" wrapText="1"/>
    </xf>
    <xf numFmtId="0" fontId="68" fillId="33" borderId="36" xfId="0" applyFont="1" applyFill="1" applyBorder="1" applyAlignment="1">
      <alignment horizontal="center" vertical="center" wrapText="1"/>
    </xf>
    <xf numFmtId="0" fontId="74" fillId="0" borderId="23" xfId="0" applyFont="1" applyBorder="1" applyAlignment="1">
      <alignment horizontal="left" vertical="center" wrapText="1"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34" borderId="31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18" fillId="0" borderId="34" xfId="0" applyFont="1" applyBorder="1" applyAlignment="1">
      <alignment horizontal="center" vertical="center" wrapText="1"/>
    </xf>
    <xf numFmtId="0" fontId="75" fillId="0" borderId="0" xfId="0" applyFont="1" applyAlignment="1">
      <alignment horizontal="left" vertical="center" wrapText="1"/>
    </xf>
    <xf numFmtId="0" fontId="68" fillId="0" borderId="37" xfId="0" applyFont="1" applyBorder="1" applyAlignment="1">
      <alignment horizontal="center" vertical="center" wrapText="1"/>
    </xf>
    <xf numFmtId="0" fontId="70" fillId="0" borderId="38" xfId="0" applyFont="1" applyBorder="1" applyAlignment="1">
      <alignment horizontal="center" vertical="center"/>
    </xf>
    <xf numFmtId="44" fontId="70" fillId="0" borderId="37" xfId="44" applyFont="1" applyBorder="1" applyAlignment="1">
      <alignment vertical="center"/>
    </xf>
    <xf numFmtId="44" fontId="70" fillId="0" borderId="31" xfId="44" applyFont="1" applyBorder="1" applyAlignment="1">
      <alignment vertical="center"/>
    </xf>
    <xf numFmtId="0" fontId="68" fillId="0" borderId="39" xfId="0" applyFont="1" applyBorder="1" applyAlignment="1">
      <alignment horizontal="center" vertical="center" wrapText="1"/>
    </xf>
    <xf numFmtId="0" fontId="68" fillId="33" borderId="40" xfId="0" applyFont="1" applyFill="1" applyBorder="1" applyAlignment="1">
      <alignment horizontal="center" vertical="center" wrapText="1"/>
    </xf>
    <xf numFmtId="0" fontId="68" fillId="33" borderId="20" xfId="0" applyFont="1" applyFill="1" applyBorder="1" applyAlignment="1">
      <alignment horizontal="center" vertical="center" wrapText="1"/>
    </xf>
    <xf numFmtId="0" fontId="68" fillId="33" borderId="41" xfId="0" applyFont="1" applyFill="1" applyBorder="1" applyAlignment="1">
      <alignment horizontal="center" vertical="center" wrapText="1"/>
    </xf>
    <xf numFmtId="0" fontId="70" fillId="33" borderId="41" xfId="0" applyFont="1" applyFill="1" applyBorder="1" applyAlignment="1">
      <alignment horizontal="center" vertical="center"/>
    </xf>
    <xf numFmtId="44" fontId="69" fillId="0" borderId="42" xfId="0" applyNumberFormat="1" applyFont="1" applyBorder="1" applyAlignment="1">
      <alignment horizontal="left" vertical="center"/>
    </xf>
    <xf numFmtId="0" fontId="68" fillId="0" borderId="0" xfId="0" applyFont="1" applyAlignment="1">
      <alignment horizontal="center" vertical="center" wrapText="1"/>
    </xf>
    <xf numFmtId="0" fontId="66" fillId="0" borderId="43" xfId="0" applyFont="1" applyBorder="1" applyAlignment="1">
      <alignment horizontal="center" vertical="center" wrapText="1"/>
    </xf>
    <xf numFmtId="44" fontId="65" fillId="0" borderId="14" xfId="0" applyNumberFormat="1" applyFont="1" applyBorder="1" applyAlignment="1">
      <alignment horizontal="left" vertical="center"/>
    </xf>
    <xf numFmtId="0" fontId="64" fillId="0" borderId="44" xfId="0" applyFont="1" applyBorder="1" applyAlignment="1">
      <alignment/>
    </xf>
    <xf numFmtId="0" fontId="68" fillId="0" borderId="45" xfId="0" applyFont="1" applyBorder="1" applyAlignment="1">
      <alignment horizontal="center" vertical="center" wrapText="1"/>
    </xf>
    <xf numFmtId="0" fontId="66" fillId="33" borderId="41" xfId="0" applyFont="1" applyFill="1" applyBorder="1" applyAlignment="1">
      <alignment horizontal="center" vertical="center" wrapText="1"/>
    </xf>
    <xf numFmtId="0" fontId="66" fillId="0" borderId="24" xfId="0" applyFont="1" applyBorder="1" applyAlignment="1">
      <alignment vertical="top" wrapText="1"/>
    </xf>
    <xf numFmtId="44" fontId="65" fillId="0" borderId="42" xfId="0" applyNumberFormat="1" applyFont="1" applyBorder="1" applyAlignment="1">
      <alignment horizontal="left" vertical="center"/>
    </xf>
    <xf numFmtId="44" fontId="65" fillId="0" borderId="12" xfId="0" applyNumberFormat="1" applyFont="1" applyBorder="1" applyAlignment="1">
      <alignment horizontal="left" vertical="center"/>
    </xf>
    <xf numFmtId="0" fontId="64" fillId="0" borderId="25" xfId="0" applyFont="1" applyBorder="1" applyAlignment="1">
      <alignment/>
    </xf>
    <xf numFmtId="0" fontId="64" fillId="0" borderId="46" xfId="0" applyFont="1" applyBorder="1" applyAlignment="1">
      <alignment vertical="top" wrapText="1"/>
    </xf>
    <xf numFmtId="0" fontId="6" fillId="0" borderId="31" xfId="0" applyFont="1" applyBorder="1" applyAlignment="1">
      <alignment horizontal="center" vertical="center" wrapText="1"/>
    </xf>
    <xf numFmtId="44" fontId="64" fillId="0" borderId="43" xfId="0" applyNumberFormat="1" applyFont="1" applyBorder="1" applyAlignment="1">
      <alignment/>
    </xf>
    <xf numFmtId="0" fontId="75" fillId="0" borderId="31" xfId="0" applyFont="1" applyBorder="1" applyAlignment="1">
      <alignment horizontal="center" vertical="center" wrapText="1"/>
    </xf>
    <xf numFmtId="0" fontId="69" fillId="0" borderId="27" xfId="0" applyFont="1" applyBorder="1" applyAlignment="1">
      <alignment vertical="center" wrapText="1"/>
    </xf>
    <xf numFmtId="0" fontId="73" fillId="35" borderId="30" xfId="0" applyFont="1" applyFill="1" applyBorder="1" applyAlignment="1">
      <alignment horizontal="left" vertical="center" wrapText="1"/>
    </xf>
    <xf numFmtId="0" fontId="70" fillId="35" borderId="27" xfId="0" applyFont="1" applyFill="1" applyBorder="1" applyAlignment="1">
      <alignment vertical="center" wrapText="1"/>
    </xf>
    <xf numFmtId="0" fontId="70" fillId="35" borderId="30" xfId="0" applyFont="1" applyFill="1" applyBorder="1" applyAlignment="1">
      <alignment vertical="center"/>
    </xf>
    <xf numFmtId="0" fontId="70" fillId="35" borderId="28" xfId="0" applyFont="1" applyFill="1" applyBorder="1" applyAlignment="1">
      <alignment horizontal="center" vertical="center"/>
    </xf>
    <xf numFmtId="0" fontId="70" fillId="35" borderId="27" xfId="0" applyFont="1" applyFill="1" applyBorder="1" applyAlignment="1">
      <alignment horizontal="center" vertical="center"/>
    </xf>
    <xf numFmtId="0" fontId="72" fillId="35" borderId="28" xfId="0" applyFont="1" applyFill="1" applyBorder="1" applyAlignment="1">
      <alignment horizontal="center" vertical="center" wrapText="1"/>
    </xf>
    <xf numFmtId="44" fontId="70" fillId="35" borderId="27" xfId="44" applyFont="1" applyFill="1" applyBorder="1" applyAlignment="1">
      <alignment vertical="center"/>
    </xf>
    <xf numFmtId="0" fontId="70" fillId="35" borderId="38" xfId="0" applyFont="1" applyFill="1" applyBorder="1" applyAlignment="1">
      <alignment horizontal="center" vertical="center"/>
    </xf>
    <xf numFmtId="44" fontId="70" fillId="35" borderId="37" xfId="44" applyFont="1" applyFill="1" applyBorder="1" applyAlignment="1">
      <alignment vertical="center"/>
    </xf>
    <xf numFmtId="44" fontId="70" fillId="35" borderId="28" xfId="44" applyFont="1" applyFill="1" applyBorder="1" applyAlignment="1">
      <alignment vertical="center"/>
    </xf>
    <xf numFmtId="0" fontId="68" fillId="35" borderId="26" xfId="0" applyFont="1" applyFill="1" applyBorder="1" applyAlignment="1">
      <alignment horizontal="center" vertical="center" wrapText="1"/>
    </xf>
    <xf numFmtId="44" fontId="75" fillId="0" borderId="47" xfId="0" applyNumberFormat="1" applyFont="1" applyBorder="1" applyAlignment="1">
      <alignment horizontal="left" vertical="center"/>
    </xf>
    <xf numFmtId="0" fontId="75" fillId="0" borderId="26" xfId="0" applyFont="1" applyBorder="1" applyAlignment="1">
      <alignment horizontal="center" vertical="center" wrapText="1"/>
    </xf>
    <xf numFmtId="44" fontId="75" fillId="0" borderId="28" xfId="0" applyNumberFormat="1" applyFont="1" applyBorder="1" applyAlignment="1">
      <alignment vertical="center"/>
    </xf>
    <xf numFmtId="44" fontId="75" fillId="35" borderId="28" xfId="0" applyNumberFormat="1" applyFont="1" applyFill="1" applyBorder="1" applyAlignment="1">
      <alignment vertical="center"/>
    </xf>
    <xf numFmtId="0" fontId="73" fillId="34" borderId="48" xfId="0" applyFont="1" applyFill="1" applyBorder="1" applyAlignment="1">
      <alignment horizontal="left" vertical="center" wrapText="1"/>
    </xf>
    <xf numFmtId="0" fontId="70" fillId="0" borderId="49" xfId="0" applyFont="1" applyBorder="1" applyAlignment="1">
      <alignment vertical="center" wrapText="1"/>
    </xf>
    <xf numFmtId="0" fontId="70" fillId="0" borderId="48" xfId="0" applyFont="1" applyBorder="1" applyAlignment="1">
      <alignment vertical="center"/>
    </xf>
    <xf numFmtId="0" fontId="70" fillId="0" borderId="50" xfId="0" applyFont="1" applyBorder="1" applyAlignment="1">
      <alignment horizontal="center" vertical="center"/>
    </xf>
    <xf numFmtId="0" fontId="70" fillId="0" borderId="49" xfId="0" applyFont="1" applyBorder="1" applyAlignment="1">
      <alignment horizontal="center" vertical="center"/>
    </xf>
    <xf numFmtId="0" fontId="72" fillId="0" borderId="50" xfId="0" applyFont="1" applyBorder="1" applyAlignment="1">
      <alignment horizontal="center" vertical="center" wrapText="1"/>
    </xf>
    <xf numFmtId="44" fontId="70" fillId="0" borderId="49" xfId="44" applyFont="1" applyBorder="1" applyAlignment="1">
      <alignment vertical="center"/>
    </xf>
    <xf numFmtId="0" fontId="70" fillId="0" borderId="51" xfId="0" applyFont="1" applyBorder="1" applyAlignment="1">
      <alignment horizontal="center" vertical="center"/>
    </xf>
    <xf numFmtId="44" fontId="70" fillId="0" borderId="47" xfId="44" applyFont="1" applyBorder="1" applyAlignment="1">
      <alignment vertical="center"/>
    </xf>
    <xf numFmtId="44" fontId="70" fillId="0" borderId="50" xfId="44" applyFont="1" applyBorder="1" applyAlignment="1">
      <alignment vertical="center"/>
    </xf>
    <xf numFmtId="44" fontId="75" fillId="0" borderId="50" xfId="0" applyNumberFormat="1" applyFont="1" applyBorder="1" applyAlignment="1">
      <alignment vertical="center"/>
    </xf>
    <xf numFmtId="0" fontId="70" fillId="0" borderId="0" xfId="0" applyFont="1" applyAlignment="1">
      <alignment horizontal="center" vertical="center"/>
    </xf>
    <xf numFmtId="0" fontId="13" fillId="36" borderId="14" xfId="0" applyFont="1" applyFill="1" applyBorder="1" applyAlignment="1">
      <alignment horizontal="center" vertical="center" wrapText="1"/>
    </xf>
    <xf numFmtId="0" fontId="69" fillId="36" borderId="27" xfId="0" applyFont="1" applyFill="1" applyBorder="1" applyAlignment="1">
      <alignment horizontal="center" vertical="center" wrapText="1"/>
    </xf>
    <xf numFmtId="0" fontId="69" fillId="36" borderId="17" xfId="0" applyFont="1" applyFill="1" applyBorder="1" applyAlignment="1">
      <alignment horizontal="center" vertical="center" wrapText="1"/>
    </xf>
    <xf numFmtId="0" fontId="16" fillId="0" borderId="52" xfId="0" applyFont="1" applyBorder="1" applyAlignment="1">
      <alignment horizontal="left" vertical="top" wrapText="1"/>
    </xf>
    <xf numFmtId="0" fontId="70" fillId="0" borderId="53" xfId="0" applyFont="1" applyBorder="1" applyAlignment="1">
      <alignment horizontal="left" vertical="top" wrapText="1"/>
    </xf>
    <xf numFmtId="0" fontId="77" fillId="0" borderId="54" xfId="0" applyFont="1" applyBorder="1" applyAlignment="1">
      <alignment horizontal="center" vertical="center" wrapText="1"/>
    </xf>
    <xf numFmtId="0" fontId="77" fillId="0" borderId="55" xfId="0" applyFont="1" applyBorder="1" applyAlignment="1">
      <alignment horizontal="center" vertical="center" wrapText="1"/>
    </xf>
    <xf numFmtId="0" fontId="77" fillId="0" borderId="56" xfId="0" applyFont="1" applyBorder="1" applyAlignment="1">
      <alignment horizontal="center" vertical="center" wrapText="1"/>
    </xf>
    <xf numFmtId="44" fontId="69" fillId="0" borderId="47" xfId="0" applyNumberFormat="1" applyFont="1" applyBorder="1" applyAlignment="1">
      <alignment horizontal="right" vertical="center"/>
    </xf>
    <xf numFmtId="44" fontId="69" fillId="0" borderId="57" xfId="0" applyNumberFormat="1" applyFont="1" applyBorder="1" applyAlignment="1">
      <alignment horizontal="right" vertical="center"/>
    </xf>
    <xf numFmtId="0" fontId="64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5" fillId="0" borderId="27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left" wrapText="1"/>
    </xf>
    <xf numFmtId="0" fontId="64" fillId="0" borderId="53" xfId="0" applyFont="1" applyBorder="1" applyAlignment="1">
      <alignment horizontal="left" wrapText="1"/>
    </xf>
    <xf numFmtId="0" fontId="64" fillId="0" borderId="5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2" fillId="0" borderId="23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0" fillId="0" borderId="23" xfId="0" applyBorder="1" applyAlignment="1">
      <alignment horizontal="left" wrapText="1"/>
    </xf>
    <xf numFmtId="0" fontId="0" fillId="0" borderId="0" xfId="0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="112" zoomScaleNormal="112" zoomScalePageLayoutView="0" workbookViewId="0" topLeftCell="A1">
      <selection activeCell="B33" sqref="B33"/>
    </sheetView>
  </sheetViews>
  <sheetFormatPr defaultColWidth="11.00390625" defaultRowHeight="15.75"/>
  <cols>
    <col min="1" max="1" width="8.875" style="43" customWidth="1"/>
    <col min="2" max="2" width="14.125" style="73" customWidth="1"/>
    <col min="3" max="3" width="33.875" style="43" customWidth="1"/>
    <col min="4" max="4" width="8.625" style="43" customWidth="1"/>
    <col min="5" max="5" width="8.375" style="44" customWidth="1"/>
    <col min="6" max="6" width="9.625" style="44" customWidth="1"/>
    <col min="7" max="7" width="8.375" style="44" customWidth="1"/>
    <col min="8" max="8" width="12.50390625" style="43" customWidth="1"/>
    <col min="9" max="9" width="6.00390625" style="43" customWidth="1"/>
    <col min="10" max="11" width="10.125" style="43" customWidth="1"/>
    <col min="12" max="12" width="12.375" style="43" customWidth="1"/>
    <col min="13" max="13" width="13.125" style="74" customWidth="1"/>
    <col min="14" max="17" width="8.00390625" style="44" customWidth="1"/>
    <col min="18" max="18" width="6.625" style="43" customWidth="1"/>
    <col min="19" max="19" width="17.125" style="43" customWidth="1"/>
    <col min="20" max="16384" width="8.875" style="43" customWidth="1"/>
  </cols>
  <sheetData>
    <row r="1" spans="2:13" ht="12.75">
      <c r="B1" s="130" t="s">
        <v>0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2:17" ht="36" customHeight="1">
      <c r="B2" s="131" t="s">
        <v>50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2:17" ht="107.25" customHeight="1" thickBot="1">
      <c r="B3" s="134" t="s">
        <v>33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</row>
    <row r="4" spans="2:18" ht="21" customHeight="1" thickBot="1">
      <c r="B4" s="72"/>
      <c r="C4" s="45"/>
      <c r="D4" s="45"/>
      <c r="E4" s="49"/>
      <c r="F4" s="49"/>
      <c r="G4" s="49"/>
      <c r="H4" s="45"/>
      <c r="I4" s="45"/>
      <c r="J4" s="45"/>
      <c r="K4" s="45"/>
      <c r="L4" s="45"/>
      <c r="M4" s="78"/>
      <c r="N4" s="136" t="s">
        <v>23</v>
      </c>
      <c r="O4" s="137"/>
      <c r="P4" s="137"/>
      <c r="Q4" s="137"/>
      <c r="R4" s="138"/>
    </row>
    <row r="5" spans="1:19" s="46" customFormat="1" ht="69" thickBot="1">
      <c r="A5" s="63" t="s">
        <v>41</v>
      </c>
      <c r="B5" s="75" t="s">
        <v>31</v>
      </c>
      <c r="C5" s="77" t="s">
        <v>34</v>
      </c>
      <c r="D5" s="63" t="s">
        <v>27</v>
      </c>
      <c r="E5" s="63" t="s">
        <v>8</v>
      </c>
      <c r="F5" s="64" t="s">
        <v>7</v>
      </c>
      <c r="G5" s="63" t="s">
        <v>10</v>
      </c>
      <c r="H5" s="64" t="s">
        <v>3</v>
      </c>
      <c r="I5" s="69" t="s">
        <v>42</v>
      </c>
      <c r="J5" s="82" t="s">
        <v>28</v>
      </c>
      <c r="K5" s="63" t="s">
        <v>29</v>
      </c>
      <c r="L5" s="83" t="s">
        <v>30</v>
      </c>
      <c r="M5" s="116" t="s">
        <v>5</v>
      </c>
      <c r="N5" s="84" t="s">
        <v>20</v>
      </c>
      <c r="O5" s="70" t="s">
        <v>21</v>
      </c>
      <c r="P5" s="70" t="s">
        <v>35</v>
      </c>
      <c r="Q5" s="70" t="s">
        <v>22</v>
      </c>
      <c r="R5" s="71" t="s">
        <v>36</v>
      </c>
      <c r="S5" s="89" t="s">
        <v>37</v>
      </c>
    </row>
    <row r="6" spans="1:18" s="46" customFormat="1" ht="20.25" customHeight="1" thickBot="1">
      <c r="A6" s="50" t="s">
        <v>56</v>
      </c>
      <c r="B6" s="65" t="s">
        <v>49</v>
      </c>
      <c r="C6" s="58" t="s">
        <v>43</v>
      </c>
      <c r="D6" s="59" t="s">
        <v>61</v>
      </c>
      <c r="E6" s="61" t="s">
        <v>46</v>
      </c>
      <c r="F6" s="60" t="s">
        <v>47</v>
      </c>
      <c r="G6" s="61">
        <v>30</v>
      </c>
      <c r="H6" s="62">
        <v>79000</v>
      </c>
      <c r="I6" s="79">
        <v>1</v>
      </c>
      <c r="J6" s="81">
        <f aca="true" t="shared" si="0" ref="J6:J16">H6*I6</f>
        <v>79000</v>
      </c>
      <c r="K6" s="67">
        <f>J6*0.09</f>
        <v>7110</v>
      </c>
      <c r="L6" s="62">
        <v>0</v>
      </c>
      <c r="M6" s="117">
        <f aca="true" t="shared" si="1" ref="M6:M11">J6+K6+L6</f>
        <v>86110</v>
      </c>
      <c r="N6" s="85"/>
      <c r="O6" s="38"/>
      <c r="P6" s="38"/>
      <c r="Q6" s="38"/>
      <c r="R6" s="68"/>
    </row>
    <row r="7" spans="1:18" s="46" customFormat="1" ht="20.25" customHeight="1" thickBot="1">
      <c r="A7" s="50" t="s">
        <v>56</v>
      </c>
      <c r="B7" s="66" t="s">
        <v>49</v>
      </c>
      <c r="C7" s="51" t="s">
        <v>44</v>
      </c>
      <c r="D7" s="59" t="s">
        <v>45</v>
      </c>
      <c r="E7" s="54" t="s">
        <v>46</v>
      </c>
      <c r="F7" s="55" t="s">
        <v>47</v>
      </c>
      <c r="G7" s="54">
        <v>20</v>
      </c>
      <c r="H7" s="57">
        <v>29360</v>
      </c>
      <c r="I7" s="79">
        <v>3</v>
      </c>
      <c r="J7" s="81">
        <f t="shared" si="0"/>
        <v>88080</v>
      </c>
      <c r="K7" s="67">
        <f aca="true" t="shared" si="2" ref="K7:K15">J7*0.09</f>
        <v>7927.2</v>
      </c>
      <c r="L7" s="62">
        <v>0</v>
      </c>
      <c r="M7" s="117">
        <f t="shared" si="1"/>
        <v>96007.2</v>
      </c>
      <c r="N7" s="86"/>
      <c r="O7" s="39"/>
      <c r="P7" s="39"/>
      <c r="Q7" s="39"/>
      <c r="R7" s="47"/>
    </row>
    <row r="8" spans="1:18" s="46" customFormat="1" ht="20.25" customHeight="1" thickBot="1">
      <c r="A8" s="50" t="s">
        <v>56</v>
      </c>
      <c r="B8" s="66" t="s">
        <v>49</v>
      </c>
      <c r="C8" s="51" t="s">
        <v>60</v>
      </c>
      <c r="D8" s="59" t="s">
        <v>61</v>
      </c>
      <c r="E8" s="54" t="s">
        <v>46</v>
      </c>
      <c r="F8" s="55" t="s">
        <v>48</v>
      </c>
      <c r="G8" s="54">
        <v>20</v>
      </c>
      <c r="H8" s="57">
        <v>33483</v>
      </c>
      <c r="I8" s="79">
        <v>1</v>
      </c>
      <c r="J8" s="81">
        <f t="shared" si="0"/>
        <v>33483</v>
      </c>
      <c r="K8" s="67">
        <f t="shared" si="2"/>
        <v>3013.47</v>
      </c>
      <c r="L8" s="62">
        <v>0</v>
      </c>
      <c r="M8" s="117">
        <f t="shared" si="1"/>
        <v>36496.47</v>
      </c>
      <c r="N8" s="86"/>
      <c r="O8" s="39"/>
      <c r="P8" s="39"/>
      <c r="Q8" s="39"/>
      <c r="R8" s="47"/>
    </row>
    <row r="9" spans="1:18" s="46" customFormat="1" ht="20.25" customHeight="1" thickBot="1">
      <c r="A9" s="50" t="s">
        <v>56</v>
      </c>
      <c r="B9" s="66" t="s">
        <v>49</v>
      </c>
      <c r="C9" s="51" t="s">
        <v>52</v>
      </c>
      <c r="D9" s="59" t="s">
        <v>45</v>
      </c>
      <c r="E9" s="54" t="s">
        <v>46</v>
      </c>
      <c r="F9" s="55" t="s">
        <v>47</v>
      </c>
      <c r="G9" s="54">
        <v>20</v>
      </c>
      <c r="H9" s="57">
        <v>8000</v>
      </c>
      <c r="I9" s="79">
        <v>1</v>
      </c>
      <c r="J9" s="81">
        <f t="shared" si="0"/>
        <v>8000</v>
      </c>
      <c r="K9" s="67">
        <f t="shared" si="2"/>
        <v>720</v>
      </c>
      <c r="L9" s="62">
        <v>240</v>
      </c>
      <c r="M9" s="117">
        <f t="shared" si="1"/>
        <v>8960</v>
      </c>
      <c r="N9" s="86"/>
      <c r="O9" s="39"/>
      <c r="P9" s="39"/>
      <c r="Q9" s="39"/>
      <c r="R9" s="47"/>
    </row>
    <row r="10" spans="1:18" s="46" customFormat="1" ht="20.25" customHeight="1" thickBot="1">
      <c r="A10" s="50" t="s">
        <v>56</v>
      </c>
      <c r="B10" s="66" t="s">
        <v>49</v>
      </c>
      <c r="C10" s="51" t="s">
        <v>53</v>
      </c>
      <c r="D10" s="59" t="s">
        <v>45</v>
      </c>
      <c r="E10" s="54" t="s">
        <v>46</v>
      </c>
      <c r="F10" s="55" t="s">
        <v>48</v>
      </c>
      <c r="G10" s="54">
        <v>10</v>
      </c>
      <c r="H10" s="57">
        <v>1700</v>
      </c>
      <c r="I10" s="79">
        <v>1</v>
      </c>
      <c r="J10" s="81">
        <f t="shared" si="0"/>
        <v>1700</v>
      </c>
      <c r="K10" s="67">
        <f t="shared" si="2"/>
        <v>153</v>
      </c>
      <c r="L10" s="62">
        <v>50</v>
      </c>
      <c r="M10" s="117">
        <f t="shared" si="1"/>
        <v>1903</v>
      </c>
      <c r="N10" s="86"/>
      <c r="O10" s="39"/>
      <c r="P10" s="39"/>
      <c r="Q10" s="39"/>
      <c r="R10" s="47"/>
    </row>
    <row r="11" spans="1:18" ht="16.5" customHeight="1" thickBot="1">
      <c r="A11" s="50" t="s">
        <v>56</v>
      </c>
      <c r="B11" s="66" t="s">
        <v>49</v>
      </c>
      <c r="C11" s="52" t="s">
        <v>54</v>
      </c>
      <c r="D11" s="59" t="s">
        <v>45</v>
      </c>
      <c r="E11" s="54" t="s">
        <v>46</v>
      </c>
      <c r="F11" s="55" t="s">
        <v>47</v>
      </c>
      <c r="G11" s="56">
        <v>20</v>
      </c>
      <c r="H11" s="57">
        <v>5500</v>
      </c>
      <c r="I11" s="80">
        <v>1</v>
      </c>
      <c r="J11" s="81">
        <f t="shared" si="0"/>
        <v>5500</v>
      </c>
      <c r="K11" s="67">
        <f t="shared" si="2"/>
        <v>495</v>
      </c>
      <c r="L11" s="57">
        <v>200</v>
      </c>
      <c r="M11" s="117">
        <f t="shared" si="1"/>
        <v>6195</v>
      </c>
      <c r="N11" s="87"/>
      <c r="O11" s="48"/>
      <c r="P11" s="48"/>
      <c r="Q11" s="48"/>
      <c r="R11" s="40"/>
    </row>
    <row r="12" spans="1:18" ht="16.5" customHeight="1" thickBot="1">
      <c r="A12" s="50" t="s">
        <v>56</v>
      </c>
      <c r="B12" s="66" t="s">
        <v>49</v>
      </c>
      <c r="C12" s="52" t="s">
        <v>51</v>
      </c>
      <c r="D12" s="59" t="s">
        <v>45</v>
      </c>
      <c r="E12" s="54" t="s">
        <v>46</v>
      </c>
      <c r="F12" s="55" t="s">
        <v>48</v>
      </c>
      <c r="G12" s="56">
        <v>5</v>
      </c>
      <c r="H12" s="57">
        <v>20000</v>
      </c>
      <c r="I12" s="80">
        <v>1</v>
      </c>
      <c r="J12" s="81">
        <f t="shared" si="0"/>
        <v>20000</v>
      </c>
      <c r="K12" s="67">
        <f t="shared" si="2"/>
        <v>1800</v>
      </c>
      <c r="L12" s="57">
        <v>320</v>
      </c>
      <c r="M12" s="117">
        <f>J12+K12+L12</f>
        <v>22120</v>
      </c>
      <c r="N12" s="87"/>
      <c r="O12" s="48"/>
      <c r="P12" s="48"/>
      <c r="Q12" s="48"/>
      <c r="R12" s="40"/>
    </row>
    <row r="13" spans="1:19" ht="16.5" customHeight="1" thickBot="1">
      <c r="A13" s="50" t="s">
        <v>56</v>
      </c>
      <c r="B13" s="66" t="s">
        <v>86</v>
      </c>
      <c r="C13" s="52" t="s">
        <v>64</v>
      </c>
      <c r="D13" s="59" t="s">
        <v>45</v>
      </c>
      <c r="E13" s="54" t="s">
        <v>57</v>
      </c>
      <c r="F13" s="55" t="s">
        <v>47</v>
      </c>
      <c r="G13" s="56">
        <v>20</v>
      </c>
      <c r="H13" s="57">
        <v>10077.66</v>
      </c>
      <c r="I13" s="80">
        <v>1</v>
      </c>
      <c r="J13" s="81">
        <f t="shared" si="0"/>
        <v>10077.66</v>
      </c>
      <c r="K13" s="67">
        <f t="shared" si="2"/>
        <v>906.9893999999999</v>
      </c>
      <c r="L13" s="57">
        <v>394.25</v>
      </c>
      <c r="M13" s="117">
        <f>J13+K13+L13</f>
        <v>11378.8994</v>
      </c>
      <c r="N13" s="87"/>
      <c r="O13" s="48"/>
      <c r="P13" s="48"/>
      <c r="Q13" s="48"/>
      <c r="R13" s="40"/>
      <c r="S13" s="43" t="s">
        <v>58</v>
      </c>
    </row>
    <row r="14" spans="1:18" ht="16.5" customHeight="1" thickBot="1">
      <c r="A14" s="50"/>
      <c r="B14" s="66" t="s">
        <v>86</v>
      </c>
      <c r="C14" s="103" t="s">
        <v>69</v>
      </c>
      <c r="D14" s="59" t="s">
        <v>45</v>
      </c>
      <c r="E14" s="54"/>
      <c r="F14" s="55"/>
      <c r="G14" s="56"/>
      <c r="H14" s="57">
        <v>1500</v>
      </c>
      <c r="I14" s="80"/>
      <c r="J14" s="81"/>
      <c r="K14" s="67"/>
      <c r="L14" s="57"/>
      <c r="M14" s="117"/>
      <c r="N14" s="87"/>
      <c r="O14" s="48"/>
      <c r="P14" s="48"/>
      <c r="Q14" s="48"/>
      <c r="R14" s="40"/>
    </row>
    <row r="15" spans="1:18" ht="18" customHeight="1" thickBot="1">
      <c r="A15" s="50" t="s">
        <v>56</v>
      </c>
      <c r="B15" s="66" t="s">
        <v>49</v>
      </c>
      <c r="C15" s="52" t="s">
        <v>59</v>
      </c>
      <c r="D15" s="53" t="s">
        <v>45</v>
      </c>
      <c r="E15" s="54" t="s">
        <v>46</v>
      </c>
      <c r="F15" s="55" t="s">
        <v>48</v>
      </c>
      <c r="G15" s="56">
        <v>10</v>
      </c>
      <c r="H15" s="57">
        <v>8730</v>
      </c>
      <c r="I15" s="80">
        <v>1</v>
      </c>
      <c r="J15" s="81">
        <f t="shared" si="0"/>
        <v>8730</v>
      </c>
      <c r="K15" s="67">
        <f t="shared" si="2"/>
        <v>785.6999999999999</v>
      </c>
      <c r="L15" s="57">
        <v>140</v>
      </c>
      <c r="M15" s="117">
        <f>J15+K15+L15</f>
        <v>9655.7</v>
      </c>
      <c r="N15" s="87"/>
      <c r="O15" s="48"/>
      <c r="P15" s="48"/>
      <c r="Q15" s="48"/>
      <c r="R15" s="47"/>
    </row>
    <row r="16" spans="1:18" ht="16.5" customHeight="1" thickBot="1">
      <c r="A16" s="114"/>
      <c r="B16" s="104"/>
      <c r="C16" s="105"/>
      <c r="D16" s="106"/>
      <c r="E16" s="107"/>
      <c r="F16" s="108"/>
      <c r="G16" s="109"/>
      <c r="H16" s="110"/>
      <c r="I16" s="111"/>
      <c r="J16" s="112">
        <f t="shared" si="0"/>
        <v>0</v>
      </c>
      <c r="K16" s="113">
        <f>J16*0.0925</f>
        <v>0</v>
      </c>
      <c r="L16" s="110"/>
      <c r="M16" s="118">
        <f>J16+K16+L16</f>
        <v>0</v>
      </c>
      <c r="N16" s="87"/>
      <c r="O16" s="48"/>
      <c r="P16" s="48"/>
      <c r="Q16" s="48"/>
      <c r="R16" s="40" t="s">
        <v>6</v>
      </c>
    </row>
    <row r="17" spans="1:18" ht="18" customHeight="1" thickBot="1">
      <c r="A17" s="50" t="s">
        <v>56</v>
      </c>
      <c r="B17" s="66" t="s">
        <v>63</v>
      </c>
      <c r="C17" s="52" t="s">
        <v>67</v>
      </c>
      <c r="D17" s="53" t="s">
        <v>65</v>
      </c>
      <c r="E17" s="54" t="s">
        <v>46</v>
      </c>
      <c r="F17" s="55" t="s">
        <v>66</v>
      </c>
      <c r="G17" s="56">
        <v>1</v>
      </c>
      <c r="H17" s="57">
        <v>5000</v>
      </c>
      <c r="I17" s="80">
        <v>1</v>
      </c>
      <c r="J17" s="81">
        <f>H17*I17</f>
        <v>5000</v>
      </c>
      <c r="K17" s="67">
        <f>J17*0.09</f>
        <v>450</v>
      </c>
      <c r="L17" s="57">
        <v>125</v>
      </c>
      <c r="M17" s="117">
        <f aca="true" t="shared" si="3" ref="M17:M23">J17+K17+L17</f>
        <v>5575</v>
      </c>
      <c r="N17" s="87"/>
      <c r="O17" s="48"/>
      <c r="P17" s="48"/>
      <c r="Q17" s="48"/>
      <c r="R17" s="47"/>
    </row>
    <row r="18" spans="1:18" ht="18" customHeight="1" thickBot="1">
      <c r="A18" s="50" t="s">
        <v>56</v>
      </c>
      <c r="B18" s="66" t="s">
        <v>63</v>
      </c>
      <c r="C18" s="52" t="s">
        <v>68</v>
      </c>
      <c r="D18" s="53" t="s">
        <v>65</v>
      </c>
      <c r="E18" s="54" t="s">
        <v>46</v>
      </c>
      <c r="F18" s="55" t="s">
        <v>66</v>
      </c>
      <c r="G18" s="56">
        <v>1</v>
      </c>
      <c r="H18" s="57">
        <v>350</v>
      </c>
      <c r="I18" s="80">
        <v>1</v>
      </c>
      <c r="J18" s="81">
        <f>H18*I18</f>
        <v>350</v>
      </c>
      <c r="K18" s="67">
        <f>J18*0.09</f>
        <v>31.5</v>
      </c>
      <c r="L18" s="57">
        <v>15</v>
      </c>
      <c r="M18" s="117">
        <f t="shared" si="3"/>
        <v>396.5</v>
      </c>
      <c r="N18" s="87"/>
      <c r="O18" s="48"/>
      <c r="P18" s="48"/>
      <c r="Q18" s="48"/>
      <c r="R18" s="47"/>
    </row>
    <row r="19" spans="1:18" ht="18" customHeight="1" thickBot="1">
      <c r="A19" s="50" t="s">
        <v>56</v>
      </c>
      <c r="B19" s="66" t="s">
        <v>49</v>
      </c>
      <c r="C19" s="52" t="s">
        <v>71</v>
      </c>
      <c r="D19" s="59" t="s">
        <v>75</v>
      </c>
      <c r="E19" s="54" t="s">
        <v>46</v>
      </c>
      <c r="F19" s="55" t="s">
        <v>66</v>
      </c>
      <c r="G19" s="56">
        <v>1</v>
      </c>
      <c r="H19" s="57">
        <v>1000</v>
      </c>
      <c r="I19" s="80">
        <v>1</v>
      </c>
      <c r="J19" s="81">
        <v>1000</v>
      </c>
      <c r="K19" s="67">
        <v>0</v>
      </c>
      <c r="L19" s="57"/>
      <c r="M19" s="117">
        <f t="shared" si="3"/>
        <v>1000</v>
      </c>
      <c r="N19" s="87"/>
      <c r="O19" s="48"/>
      <c r="P19" s="48"/>
      <c r="Q19" s="48"/>
      <c r="R19" s="47"/>
    </row>
    <row r="20" spans="1:18" ht="18" customHeight="1" thickBot="1">
      <c r="A20" s="50" t="s">
        <v>56</v>
      </c>
      <c r="B20" s="66" t="s">
        <v>49</v>
      </c>
      <c r="C20" s="52" t="s">
        <v>72</v>
      </c>
      <c r="D20" s="59" t="s">
        <v>75</v>
      </c>
      <c r="E20" s="54" t="s">
        <v>46</v>
      </c>
      <c r="F20" s="55" t="s">
        <v>66</v>
      </c>
      <c r="G20" s="56">
        <v>1</v>
      </c>
      <c r="H20" s="57">
        <v>1300</v>
      </c>
      <c r="I20" s="80">
        <v>1</v>
      </c>
      <c r="J20" s="81">
        <v>1300</v>
      </c>
      <c r="K20" s="67">
        <v>0</v>
      </c>
      <c r="L20" s="57"/>
      <c r="M20" s="117">
        <f t="shared" si="3"/>
        <v>1300</v>
      </c>
      <c r="N20" s="87"/>
      <c r="O20" s="48"/>
      <c r="P20" s="48"/>
      <c r="Q20" s="48"/>
      <c r="R20" s="47"/>
    </row>
    <row r="21" spans="1:18" ht="18" customHeight="1" thickBot="1">
      <c r="A21" s="50" t="s">
        <v>56</v>
      </c>
      <c r="B21" s="66" t="s">
        <v>49</v>
      </c>
      <c r="C21" s="52" t="s">
        <v>73</v>
      </c>
      <c r="D21" s="59" t="s">
        <v>75</v>
      </c>
      <c r="E21" s="54" t="s">
        <v>46</v>
      </c>
      <c r="F21" s="55" t="s">
        <v>66</v>
      </c>
      <c r="G21" s="56">
        <v>1</v>
      </c>
      <c r="H21" s="57">
        <v>1600</v>
      </c>
      <c r="I21" s="80">
        <v>1</v>
      </c>
      <c r="J21" s="81">
        <v>1600</v>
      </c>
      <c r="K21" s="67">
        <v>0</v>
      </c>
      <c r="L21" s="57"/>
      <c r="M21" s="117">
        <f t="shared" si="3"/>
        <v>1600</v>
      </c>
      <c r="N21" s="87"/>
      <c r="O21" s="48"/>
      <c r="P21" s="48"/>
      <c r="Q21" s="48"/>
      <c r="R21" s="47"/>
    </row>
    <row r="22" spans="1:18" ht="18" customHeight="1" thickBot="1">
      <c r="A22" s="50" t="s">
        <v>56</v>
      </c>
      <c r="B22" s="66" t="s">
        <v>49</v>
      </c>
      <c r="C22" s="52" t="s">
        <v>74</v>
      </c>
      <c r="D22" s="59" t="s">
        <v>75</v>
      </c>
      <c r="E22" s="54" t="s">
        <v>46</v>
      </c>
      <c r="F22" s="55" t="s">
        <v>66</v>
      </c>
      <c r="G22" s="56">
        <v>1</v>
      </c>
      <c r="H22" s="57">
        <v>1000</v>
      </c>
      <c r="I22" s="80">
        <v>1</v>
      </c>
      <c r="J22" s="81">
        <v>1000</v>
      </c>
      <c r="K22" s="67">
        <v>0</v>
      </c>
      <c r="L22" s="57"/>
      <c r="M22" s="117">
        <f t="shared" si="3"/>
        <v>1000</v>
      </c>
      <c r="N22" s="87"/>
      <c r="O22" s="48"/>
      <c r="P22" s="48"/>
      <c r="Q22" s="48"/>
      <c r="R22" s="47"/>
    </row>
    <row r="23" spans="1:18" ht="18" customHeight="1" thickBot="1">
      <c r="A23" s="50" t="s">
        <v>56</v>
      </c>
      <c r="B23" s="66" t="s">
        <v>49</v>
      </c>
      <c r="C23" s="52" t="s">
        <v>70</v>
      </c>
      <c r="D23" s="59" t="s">
        <v>75</v>
      </c>
      <c r="E23" s="54" t="s">
        <v>46</v>
      </c>
      <c r="F23" s="55" t="s">
        <v>66</v>
      </c>
      <c r="G23" s="56">
        <v>1</v>
      </c>
      <c r="H23" s="57">
        <v>540</v>
      </c>
      <c r="I23" s="80">
        <v>1</v>
      </c>
      <c r="J23" s="81">
        <v>545</v>
      </c>
      <c r="K23" s="67">
        <v>0</v>
      </c>
      <c r="L23" s="57"/>
      <c r="M23" s="117">
        <f t="shared" si="3"/>
        <v>545</v>
      </c>
      <c r="N23" s="87"/>
      <c r="O23" s="48"/>
      <c r="P23" s="48"/>
      <c r="Q23" s="48"/>
      <c r="R23" s="47"/>
    </row>
    <row r="24" spans="1:18" ht="18" customHeight="1" thickBot="1">
      <c r="A24" s="50" t="s">
        <v>56</v>
      </c>
      <c r="B24" s="66" t="s">
        <v>63</v>
      </c>
      <c r="C24" s="52" t="s">
        <v>76</v>
      </c>
      <c r="D24" s="59" t="s">
        <v>75</v>
      </c>
      <c r="E24" s="54" t="s">
        <v>46</v>
      </c>
      <c r="F24" s="55" t="s">
        <v>66</v>
      </c>
      <c r="G24" s="56">
        <v>3</v>
      </c>
      <c r="H24" s="57">
        <v>6000</v>
      </c>
      <c r="I24" s="80">
        <v>1</v>
      </c>
      <c r="J24" s="81">
        <f aca="true" t="shared" si="4" ref="J24:J32">H24*I24</f>
        <v>6000</v>
      </c>
      <c r="K24" s="67">
        <f aca="true" t="shared" si="5" ref="K24:K32">J24*0.09</f>
        <v>540</v>
      </c>
      <c r="L24" s="57">
        <v>100</v>
      </c>
      <c r="M24" s="117">
        <f aca="true" t="shared" si="6" ref="M24:M32">J24+K24+L24</f>
        <v>6640</v>
      </c>
      <c r="N24" s="87"/>
      <c r="O24" s="48"/>
      <c r="P24" s="48"/>
      <c r="Q24" s="48"/>
      <c r="R24" s="47"/>
    </row>
    <row r="25" spans="1:18" ht="16.5" customHeight="1" thickBot="1">
      <c r="A25" s="50" t="s">
        <v>56</v>
      </c>
      <c r="B25" s="66" t="s">
        <v>49</v>
      </c>
      <c r="C25" s="52" t="s">
        <v>77</v>
      </c>
      <c r="D25" s="53" t="s">
        <v>45</v>
      </c>
      <c r="E25" s="54" t="s">
        <v>46</v>
      </c>
      <c r="F25" s="55" t="s">
        <v>47</v>
      </c>
      <c r="G25" s="56">
        <v>1</v>
      </c>
      <c r="H25" s="57">
        <v>6000</v>
      </c>
      <c r="I25" s="80">
        <v>1</v>
      </c>
      <c r="J25" s="81">
        <f t="shared" si="4"/>
        <v>6000</v>
      </c>
      <c r="K25" s="67">
        <f t="shared" si="5"/>
        <v>540</v>
      </c>
      <c r="L25" s="57">
        <v>200</v>
      </c>
      <c r="M25" s="117">
        <f t="shared" si="6"/>
        <v>6740</v>
      </c>
      <c r="N25" s="87"/>
      <c r="O25" s="48"/>
      <c r="P25" s="48"/>
      <c r="Q25" s="48"/>
      <c r="R25" s="40"/>
    </row>
    <row r="26" spans="1:18" ht="16.5" customHeight="1" thickBot="1">
      <c r="A26" s="50" t="s">
        <v>56</v>
      </c>
      <c r="B26" s="66" t="s">
        <v>49</v>
      </c>
      <c r="C26" s="52" t="s">
        <v>78</v>
      </c>
      <c r="D26" s="53" t="s">
        <v>45</v>
      </c>
      <c r="E26" s="54" t="s">
        <v>46</v>
      </c>
      <c r="F26" s="55" t="s">
        <v>66</v>
      </c>
      <c r="G26" s="56">
        <v>5</v>
      </c>
      <c r="H26" s="57">
        <v>2500</v>
      </c>
      <c r="I26" s="80">
        <v>4</v>
      </c>
      <c r="J26" s="81">
        <f t="shared" si="4"/>
        <v>10000</v>
      </c>
      <c r="K26" s="67">
        <f t="shared" si="5"/>
        <v>900</v>
      </c>
      <c r="L26" s="57">
        <v>0</v>
      </c>
      <c r="M26" s="117">
        <f t="shared" si="6"/>
        <v>10900</v>
      </c>
      <c r="N26" s="87"/>
      <c r="O26" s="48"/>
      <c r="P26" s="48"/>
      <c r="Q26" s="48"/>
      <c r="R26" s="40"/>
    </row>
    <row r="27" spans="1:18" ht="16.5" customHeight="1" thickBot="1">
      <c r="A27" s="50" t="s">
        <v>56</v>
      </c>
      <c r="B27" s="66" t="s">
        <v>49</v>
      </c>
      <c r="C27" s="52" t="s">
        <v>79</v>
      </c>
      <c r="D27" s="53" t="s">
        <v>45</v>
      </c>
      <c r="E27" s="54" t="s">
        <v>46</v>
      </c>
      <c r="F27" s="55" t="s">
        <v>66</v>
      </c>
      <c r="G27" s="56">
        <v>5</v>
      </c>
      <c r="H27" s="57">
        <v>2700</v>
      </c>
      <c r="I27" s="80">
        <v>2</v>
      </c>
      <c r="J27" s="81">
        <f t="shared" si="4"/>
        <v>5400</v>
      </c>
      <c r="K27" s="67">
        <f t="shared" si="5"/>
        <v>486</v>
      </c>
      <c r="L27" s="57">
        <v>0</v>
      </c>
      <c r="M27" s="117">
        <f t="shared" si="6"/>
        <v>5886</v>
      </c>
      <c r="N27" s="87"/>
      <c r="O27" s="48"/>
      <c r="P27" s="48"/>
      <c r="Q27" s="48"/>
      <c r="R27" s="40"/>
    </row>
    <row r="28" spans="1:18" ht="16.5" customHeight="1" thickBot="1">
      <c r="A28" s="50" t="s">
        <v>56</v>
      </c>
      <c r="B28" s="66" t="s">
        <v>49</v>
      </c>
      <c r="C28" s="52" t="s">
        <v>80</v>
      </c>
      <c r="D28" s="53" t="s">
        <v>45</v>
      </c>
      <c r="E28" s="54" t="s">
        <v>46</v>
      </c>
      <c r="F28" s="55" t="s">
        <v>66</v>
      </c>
      <c r="G28" s="56">
        <v>5</v>
      </c>
      <c r="H28" s="57">
        <v>8000</v>
      </c>
      <c r="I28" s="80">
        <v>4</v>
      </c>
      <c r="J28" s="81">
        <f t="shared" si="4"/>
        <v>32000</v>
      </c>
      <c r="K28" s="67">
        <f t="shared" si="5"/>
        <v>2880</v>
      </c>
      <c r="L28" s="57">
        <v>0</v>
      </c>
      <c r="M28" s="117">
        <f t="shared" si="6"/>
        <v>34880</v>
      </c>
      <c r="N28" s="87"/>
      <c r="O28" s="48"/>
      <c r="P28" s="48"/>
      <c r="Q28" s="48"/>
      <c r="R28" s="40"/>
    </row>
    <row r="29" spans="1:18" ht="16.5" customHeight="1" thickBot="1">
      <c r="A29" s="50" t="s">
        <v>56</v>
      </c>
      <c r="B29" s="66" t="s">
        <v>49</v>
      </c>
      <c r="C29" s="52" t="s">
        <v>81</v>
      </c>
      <c r="D29" s="53" t="s">
        <v>45</v>
      </c>
      <c r="E29" s="54" t="s">
        <v>46</v>
      </c>
      <c r="F29" s="55" t="s">
        <v>66</v>
      </c>
      <c r="G29" s="56">
        <v>4</v>
      </c>
      <c r="H29" s="57">
        <v>500</v>
      </c>
      <c r="I29" s="80">
        <v>4</v>
      </c>
      <c r="J29" s="81">
        <f t="shared" si="4"/>
        <v>2000</v>
      </c>
      <c r="K29" s="67">
        <f t="shared" si="5"/>
        <v>180</v>
      </c>
      <c r="L29" s="57">
        <v>0</v>
      </c>
      <c r="M29" s="117">
        <f t="shared" si="6"/>
        <v>2180</v>
      </c>
      <c r="N29" s="87"/>
      <c r="O29" s="48"/>
      <c r="P29" s="48"/>
      <c r="Q29" s="48"/>
      <c r="R29" s="40"/>
    </row>
    <row r="30" spans="1:19" ht="16.5" customHeight="1" thickBot="1">
      <c r="A30" s="50" t="s">
        <v>56</v>
      </c>
      <c r="B30" s="66" t="s">
        <v>49</v>
      </c>
      <c r="C30" s="52" t="s">
        <v>82</v>
      </c>
      <c r="D30" s="59" t="s">
        <v>75</v>
      </c>
      <c r="E30" s="54" t="s">
        <v>46</v>
      </c>
      <c r="F30" s="55" t="s">
        <v>66</v>
      </c>
      <c r="G30" s="56">
        <v>5</v>
      </c>
      <c r="H30" s="57">
        <v>6000</v>
      </c>
      <c r="I30" s="80">
        <v>2</v>
      </c>
      <c r="J30" s="81">
        <f t="shared" si="4"/>
        <v>12000</v>
      </c>
      <c r="K30" s="67">
        <v>0</v>
      </c>
      <c r="L30" s="57">
        <v>0</v>
      </c>
      <c r="M30" s="117">
        <f t="shared" si="6"/>
        <v>12000</v>
      </c>
      <c r="N30" s="87"/>
      <c r="O30" s="48"/>
      <c r="P30" s="48"/>
      <c r="Q30" s="48"/>
      <c r="R30" s="40"/>
      <c r="S30" s="43" t="s">
        <v>84</v>
      </c>
    </row>
    <row r="31" spans="1:18" ht="16.5" customHeight="1" thickBot="1">
      <c r="A31" s="50" t="s">
        <v>56</v>
      </c>
      <c r="B31" s="66" t="s">
        <v>49</v>
      </c>
      <c r="C31" s="52" t="s">
        <v>83</v>
      </c>
      <c r="D31" s="59" t="s">
        <v>75</v>
      </c>
      <c r="E31" s="54" t="s">
        <v>46</v>
      </c>
      <c r="F31" s="55" t="s">
        <v>48</v>
      </c>
      <c r="G31" s="56">
        <v>1</v>
      </c>
      <c r="H31" s="57">
        <v>3000</v>
      </c>
      <c r="I31" s="80">
        <v>3</v>
      </c>
      <c r="J31" s="81">
        <f t="shared" si="4"/>
        <v>9000</v>
      </c>
      <c r="K31" s="67">
        <v>0</v>
      </c>
      <c r="L31" s="57">
        <v>0</v>
      </c>
      <c r="M31" s="117">
        <f t="shared" si="6"/>
        <v>9000</v>
      </c>
      <c r="N31" s="87"/>
      <c r="O31" s="48"/>
      <c r="P31" s="48"/>
      <c r="Q31" s="48"/>
      <c r="R31" s="40"/>
    </row>
    <row r="32" spans="1:18" ht="16.5" customHeight="1" thickBot="1">
      <c r="A32" s="50" t="s">
        <v>56</v>
      </c>
      <c r="B32" s="66" t="s">
        <v>86</v>
      </c>
      <c r="C32" s="52" t="s">
        <v>85</v>
      </c>
      <c r="D32" s="59" t="s">
        <v>75</v>
      </c>
      <c r="E32" s="54" t="s">
        <v>46</v>
      </c>
      <c r="F32" s="55" t="s">
        <v>48</v>
      </c>
      <c r="G32" s="56">
        <v>1</v>
      </c>
      <c r="H32" s="57">
        <v>10000</v>
      </c>
      <c r="I32" s="80">
        <v>1</v>
      </c>
      <c r="J32" s="81">
        <f t="shared" si="4"/>
        <v>10000</v>
      </c>
      <c r="K32" s="67">
        <f t="shared" si="5"/>
        <v>900</v>
      </c>
      <c r="L32" s="57">
        <v>0</v>
      </c>
      <c r="M32" s="117">
        <f t="shared" si="6"/>
        <v>10900</v>
      </c>
      <c r="N32" s="87"/>
      <c r="O32" s="48"/>
      <c r="P32" s="48"/>
      <c r="Q32" s="48"/>
      <c r="R32" s="40"/>
    </row>
    <row r="33" spans="1:18" ht="16.5" customHeight="1" thickBot="1">
      <c r="A33" s="50"/>
      <c r="B33" s="66"/>
      <c r="C33" s="52"/>
      <c r="D33" s="59"/>
      <c r="E33" s="54"/>
      <c r="F33" s="55"/>
      <c r="G33" s="56"/>
      <c r="H33" s="57"/>
      <c r="I33" s="80"/>
      <c r="J33" s="81"/>
      <c r="K33" s="67"/>
      <c r="L33" s="57"/>
      <c r="M33" s="117"/>
      <c r="N33" s="87"/>
      <c r="O33" s="48"/>
      <c r="P33" s="48"/>
      <c r="Q33" s="48"/>
      <c r="R33" s="40"/>
    </row>
    <row r="34" spans="1:18" ht="16.5" customHeight="1" thickBot="1">
      <c r="A34" s="50"/>
      <c r="B34" s="66"/>
      <c r="C34" s="52"/>
      <c r="D34" s="59"/>
      <c r="E34" s="54"/>
      <c r="F34" s="55"/>
      <c r="G34" s="56"/>
      <c r="H34" s="57"/>
      <c r="I34" s="80"/>
      <c r="J34" s="81"/>
      <c r="K34" s="67"/>
      <c r="L34" s="57"/>
      <c r="M34" s="117"/>
      <c r="N34" s="87"/>
      <c r="O34" s="48"/>
      <c r="P34" s="48"/>
      <c r="Q34" s="48"/>
      <c r="R34" s="40"/>
    </row>
    <row r="35" spans="1:18" ht="16.5" customHeight="1" thickBot="1">
      <c r="A35" s="63"/>
      <c r="B35" s="119"/>
      <c r="C35" s="120"/>
      <c r="D35" s="121"/>
      <c r="E35" s="122"/>
      <c r="F35" s="123"/>
      <c r="G35" s="124"/>
      <c r="H35" s="125"/>
      <c r="I35" s="126"/>
      <c r="J35" s="127"/>
      <c r="K35" s="128"/>
      <c r="L35" s="125">
        <f>I35+J35+K35</f>
        <v>0</v>
      </c>
      <c r="M35" s="129"/>
      <c r="N35" s="87"/>
      <c r="O35" s="48"/>
      <c r="P35" s="48"/>
      <c r="Q35" s="48"/>
      <c r="R35" s="40"/>
    </row>
    <row r="36" spans="1:18" ht="48.75" customHeight="1" thickBot="1">
      <c r="A36" s="139" t="s">
        <v>24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15">
        <f>SUM(M6:M35)</f>
        <v>389368.76940000005</v>
      </c>
      <c r="N36" s="88">
        <f>SUM(N6:N35)</f>
        <v>0</v>
      </c>
      <c r="O36" s="41">
        <f>SUM(O6:O35)</f>
        <v>0</v>
      </c>
      <c r="P36" s="41">
        <f>SUM(P6:P35)</f>
        <v>0</v>
      </c>
      <c r="Q36" s="41">
        <f>SUM(Q6:Q35)</f>
        <v>0</v>
      </c>
      <c r="R36" s="42">
        <f>SUM(R6:R35)</f>
        <v>0</v>
      </c>
    </row>
  </sheetData>
  <sheetProtection/>
  <mergeCells count="5">
    <mergeCell ref="B1:M1"/>
    <mergeCell ref="B2:Q2"/>
    <mergeCell ref="B3:Q3"/>
    <mergeCell ref="N4:R4"/>
    <mergeCell ref="A36:L36"/>
  </mergeCells>
  <printOptions/>
  <pageMargins left="0.95" right="0.45" top="1" bottom="1" header="0.3" footer="0.3"/>
  <pageSetup orientation="landscape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"/>
  <sheetViews>
    <sheetView zoomScalePageLayoutView="0" workbookViewId="0" topLeftCell="A1">
      <selection activeCell="M7" sqref="M7"/>
    </sheetView>
  </sheetViews>
  <sheetFormatPr defaultColWidth="11.00390625" defaultRowHeight="15.75"/>
  <cols>
    <col min="1" max="1" width="8.875" style="1" customWidth="1"/>
    <col min="2" max="2" width="9.625" style="1" customWidth="1"/>
    <col min="3" max="3" width="31.00390625" style="1" customWidth="1"/>
    <col min="4" max="4" width="8.375" style="1" customWidth="1"/>
    <col min="5" max="5" width="9.625" style="1" customWidth="1"/>
    <col min="6" max="6" width="8.375" style="1" customWidth="1"/>
    <col min="7" max="7" width="9.00390625" style="1" customWidth="1"/>
    <col min="8" max="8" width="6.00390625" style="1" customWidth="1"/>
    <col min="9" max="9" width="8.375" style="1" customWidth="1"/>
    <col min="10" max="11" width="8.375" style="5" customWidth="1"/>
    <col min="12" max="12" width="10.875" style="1" customWidth="1"/>
    <col min="13" max="16" width="8.875" style="14" customWidth="1"/>
    <col min="17" max="17" width="12.375" style="1" bestFit="1" customWidth="1"/>
    <col min="18" max="18" width="16.125" style="1" customWidth="1"/>
    <col min="19" max="16384" width="8.875" style="1" customWidth="1"/>
  </cols>
  <sheetData>
    <row r="1" spans="2:12" ht="13.5">
      <c r="B1" s="141" t="s">
        <v>0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2:16" ht="36" customHeight="1">
      <c r="B2" s="142" t="s">
        <v>38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4"/>
    </row>
    <row r="3" spans="2:16" ht="27" customHeight="1" thickBot="1">
      <c r="B3" s="145" t="s">
        <v>25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</row>
    <row r="4" spans="2:18" ht="21" customHeight="1" thickBot="1">
      <c r="B4" s="33"/>
      <c r="C4" s="34"/>
      <c r="D4" s="34"/>
      <c r="E4" s="34"/>
      <c r="F4" s="34"/>
      <c r="G4" s="34"/>
      <c r="H4" s="34"/>
      <c r="I4" s="34"/>
      <c r="J4" s="34"/>
      <c r="K4" s="34"/>
      <c r="L4" s="34"/>
      <c r="M4" s="147" t="s">
        <v>23</v>
      </c>
      <c r="N4" s="148"/>
      <c r="O4" s="148"/>
      <c r="P4" s="148"/>
      <c r="Q4" s="148"/>
      <c r="R4" s="92"/>
    </row>
    <row r="5" spans="1:18" s="12" customFormat="1" ht="69" thickBot="1">
      <c r="A5" s="8" t="s">
        <v>19</v>
      </c>
      <c r="B5" s="75" t="s">
        <v>31</v>
      </c>
      <c r="C5" s="100" t="s">
        <v>26</v>
      </c>
      <c r="D5" s="63" t="s">
        <v>8</v>
      </c>
      <c r="E5" s="64" t="s">
        <v>7</v>
      </c>
      <c r="F5" s="63" t="s">
        <v>10</v>
      </c>
      <c r="G5" s="64" t="s">
        <v>3</v>
      </c>
      <c r="H5" s="69" t="s">
        <v>4</v>
      </c>
      <c r="I5" s="82" t="s">
        <v>28</v>
      </c>
      <c r="J5" s="63" t="s">
        <v>29</v>
      </c>
      <c r="K5" s="63" t="s">
        <v>30</v>
      </c>
      <c r="L5" s="102" t="s">
        <v>5</v>
      </c>
      <c r="M5" s="84" t="s">
        <v>20</v>
      </c>
      <c r="N5" s="70" t="s">
        <v>21</v>
      </c>
      <c r="O5" s="70" t="s">
        <v>35</v>
      </c>
      <c r="P5" s="70" t="s">
        <v>22</v>
      </c>
      <c r="Q5" s="71" t="s">
        <v>36</v>
      </c>
      <c r="R5" s="93" t="s">
        <v>37</v>
      </c>
    </row>
    <row r="6" spans="1:18" s="12" customFormat="1" ht="44.25" customHeight="1">
      <c r="A6" s="28"/>
      <c r="B6" s="29"/>
      <c r="C6" s="99"/>
      <c r="D6" s="26"/>
      <c r="E6" s="26"/>
      <c r="F6" s="26"/>
      <c r="G6" s="31"/>
      <c r="H6" s="30"/>
      <c r="I6" s="31">
        <f>G6*H6</f>
        <v>0</v>
      </c>
      <c r="J6" s="90"/>
      <c r="K6" s="90"/>
      <c r="L6" s="101">
        <f>I6+J6+K6</f>
        <v>0</v>
      </c>
      <c r="M6" s="94"/>
      <c r="N6" s="35"/>
      <c r="O6" s="35"/>
      <c r="P6" s="35"/>
      <c r="Q6" s="35"/>
      <c r="R6" s="95"/>
    </row>
    <row r="7" spans="1:18" s="12" customFormat="1" ht="52.5" customHeight="1">
      <c r="A7" s="18"/>
      <c r="B7" s="32"/>
      <c r="C7" s="25"/>
      <c r="D7" s="26"/>
      <c r="E7" s="26"/>
      <c r="F7" s="26"/>
      <c r="G7" s="31"/>
      <c r="H7" s="30"/>
      <c r="I7" s="31">
        <f>G7*H7</f>
        <v>0</v>
      </c>
      <c r="J7" s="90"/>
      <c r="K7" s="90"/>
      <c r="L7" s="16">
        <f>I7+J7+K7</f>
        <v>0</v>
      </c>
      <c r="M7" s="94"/>
      <c r="N7" s="35"/>
      <c r="O7" s="35"/>
      <c r="P7" s="35"/>
      <c r="Q7" s="36"/>
      <c r="R7" s="95"/>
    </row>
    <row r="8" spans="1:18" s="12" customFormat="1" ht="46.5" customHeight="1">
      <c r="A8" s="18"/>
      <c r="B8" s="32"/>
      <c r="C8" s="25"/>
      <c r="D8" s="26"/>
      <c r="E8" s="26"/>
      <c r="F8" s="26"/>
      <c r="G8" s="31"/>
      <c r="H8" s="30"/>
      <c r="I8" s="31">
        <f>G8*H8</f>
        <v>0</v>
      </c>
      <c r="J8" s="90"/>
      <c r="K8" s="90"/>
      <c r="L8" s="16">
        <f>I8+J8+K8</f>
        <v>0</v>
      </c>
      <c r="M8" s="94"/>
      <c r="N8" s="35"/>
      <c r="O8" s="35"/>
      <c r="P8" s="35"/>
      <c r="Q8" s="36"/>
      <c r="R8" s="95"/>
    </row>
    <row r="9" spans="1:18" ht="48.75" customHeight="1" thickBot="1">
      <c r="A9" s="37" t="s">
        <v>24</v>
      </c>
      <c r="B9" s="21"/>
      <c r="C9" s="27"/>
      <c r="D9" s="27"/>
      <c r="E9" s="27"/>
      <c r="F9" s="27"/>
      <c r="G9" s="27"/>
      <c r="H9" s="27"/>
      <c r="I9" s="27"/>
      <c r="J9" s="27"/>
      <c r="K9" s="27"/>
      <c r="L9" s="91">
        <f aca="true" t="shared" si="0" ref="L9:Q9">SUM(L6:L8)</f>
        <v>0</v>
      </c>
      <c r="M9" s="96">
        <f t="shared" si="0"/>
        <v>0</v>
      </c>
      <c r="N9" s="97">
        <f t="shared" si="0"/>
        <v>0</v>
      </c>
      <c r="O9" s="97">
        <f t="shared" si="0"/>
        <v>0</v>
      </c>
      <c r="P9" s="97">
        <f t="shared" si="0"/>
        <v>0</v>
      </c>
      <c r="Q9" s="97">
        <f t="shared" si="0"/>
        <v>0</v>
      </c>
      <c r="R9" s="98"/>
    </row>
  </sheetData>
  <sheetProtection/>
  <mergeCells count="4">
    <mergeCell ref="B1:L1"/>
    <mergeCell ref="B2:P2"/>
    <mergeCell ref="B3:P3"/>
    <mergeCell ref="M4:Q4"/>
  </mergeCells>
  <printOptions/>
  <pageMargins left="0.95" right="0.45" top="1" bottom="1" header="0.3" footer="0.3"/>
  <pageSetup orientation="landscape" scale="66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2">
      <selection activeCell="B10" sqref="B10"/>
    </sheetView>
  </sheetViews>
  <sheetFormatPr defaultColWidth="11.00390625" defaultRowHeight="15.75"/>
  <cols>
    <col min="1" max="1" width="9.125" style="13" customWidth="1"/>
    <col min="2" max="2" width="12.125" style="0" customWidth="1"/>
    <col min="3" max="3" width="25.875" style="0" customWidth="1"/>
    <col min="4" max="4" width="8.875" style="0" customWidth="1"/>
    <col min="5" max="5" width="7.125" style="0" customWidth="1"/>
    <col min="6" max="6" width="9.625" style="0" customWidth="1"/>
    <col min="7" max="7" width="8.50390625" style="0" customWidth="1"/>
    <col min="8" max="8" width="12.00390625" style="0" customWidth="1"/>
    <col min="9" max="9" width="5.375" style="0" customWidth="1"/>
    <col min="10" max="10" width="8.625" style="0" customWidth="1"/>
    <col min="11" max="11" width="11.00390625" style="0" customWidth="1"/>
    <col min="12" max="12" width="7.375" style="0" customWidth="1"/>
    <col min="13" max="13" width="8.625" style="0" customWidth="1"/>
    <col min="14" max="14" width="9.00390625" style="0" customWidth="1"/>
    <col min="15" max="15" width="9.125" style="0" customWidth="1"/>
    <col min="16" max="16" width="17.125" style="0" customWidth="1"/>
  </cols>
  <sheetData>
    <row r="1" spans="2:11" ht="15.75">
      <c r="B1" s="150" t="s">
        <v>0</v>
      </c>
      <c r="C1" s="150"/>
      <c r="D1" s="150"/>
      <c r="E1" s="150"/>
      <c r="F1" s="150"/>
      <c r="G1" s="150"/>
      <c r="H1" s="150"/>
      <c r="I1" s="150"/>
      <c r="J1" s="150"/>
      <c r="K1" s="150"/>
    </row>
    <row r="2" spans="2:11" ht="15.75">
      <c r="B2" s="149" t="s">
        <v>39</v>
      </c>
      <c r="C2" s="149"/>
      <c r="D2" s="149"/>
      <c r="E2" s="149"/>
      <c r="F2" s="149"/>
      <c r="G2" s="149"/>
      <c r="H2" s="149"/>
      <c r="I2" s="149"/>
      <c r="J2" s="149"/>
      <c r="K2" s="149"/>
    </row>
    <row r="3" spans="2:15" ht="43.5" customHeight="1">
      <c r="B3" s="151" t="s">
        <v>40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</row>
    <row r="4" spans="2:15" ht="55.5" customHeight="1" thickBot="1">
      <c r="B4" s="153" t="s">
        <v>17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</row>
    <row r="5" spans="1:16" s="1" customFormat="1" ht="72" customHeight="1">
      <c r="A5" s="23" t="s">
        <v>18</v>
      </c>
      <c r="B5" s="20" t="s">
        <v>2</v>
      </c>
      <c r="C5" s="8" t="s">
        <v>11</v>
      </c>
      <c r="D5" s="8" t="s">
        <v>14</v>
      </c>
      <c r="E5" s="8" t="s">
        <v>8</v>
      </c>
      <c r="F5" s="8" t="s">
        <v>7</v>
      </c>
      <c r="G5" s="8" t="s">
        <v>10</v>
      </c>
      <c r="H5" s="8" t="s">
        <v>3</v>
      </c>
      <c r="I5" s="8" t="s">
        <v>4</v>
      </c>
      <c r="J5" s="8" t="s">
        <v>1</v>
      </c>
      <c r="K5" s="15" t="s">
        <v>5</v>
      </c>
      <c r="L5" s="35" t="s">
        <v>15</v>
      </c>
      <c r="M5" s="35" t="s">
        <v>16</v>
      </c>
      <c r="N5" s="35" t="s">
        <v>13</v>
      </c>
      <c r="O5" s="35" t="s">
        <v>12</v>
      </c>
      <c r="P5" s="27" t="s">
        <v>32</v>
      </c>
    </row>
    <row r="6" spans="1:16" ht="15.75">
      <c r="A6" s="24"/>
      <c r="B6" s="21"/>
      <c r="C6" s="2" t="s">
        <v>9</v>
      </c>
      <c r="D6" s="2"/>
      <c r="E6" s="2"/>
      <c r="F6" s="2" t="s">
        <v>6</v>
      </c>
      <c r="G6" s="2"/>
      <c r="H6" s="3">
        <v>100000</v>
      </c>
      <c r="I6" s="4">
        <v>1</v>
      </c>
      <c r="J6" s="2"/>
      <c r="K6" s="16">
        <f aca="true" t="shared" si="0" ref="K6:K20">H6*I6</f>
        <v>100000</v>
      </c>
      <c r="L6" s="36"/>
      <c r="M6" s="76"/>
      <c r="N6" s="76"/>
      <c r="O6" s="76"/>
      <c r="P6" s="19"/>
    </row>
    <row r="7" spans="1:16" ht="15.75">
      <c r="A7" s="24" t="s">
        <v>62</v>
      </c>
      <c r="B7" s="21" t="s">
        <v>63</v>
      </c>
      <c r="C7" s="2" t="s">
        <v>55</v>
      </c>
      <c r="D7" s="2" t="s">
        <v>45</v>
      </c>
      <c r="E7" s="2" t="s">
        <v>57</v>
      </c>
      <c r="F7" s="2" t="s">
        <v>48</v>
      </c>
      <c r="G7" s="2">
        <v>20</v>
      </c>
      <c r="H7" s="3">
        <v>140000</v>
      </c>
      <c r="I7" s="4">
        <v>1</v>
      </c>
      <c r="J7" s="2">
        <v>156000</v>
      </c>
      <c r="K7" s="16">
        <v>156000</v>
      </c>
      <c r="L7" s="36"/>
      <c r="M7" s="76"/>
      <c r="N7" s="76"/>
      <c r="O7" s="76"/>
      <c r="P7" s="19"/>
    </row>
    <row r="8" spans="1:16" ht="15.75">
      <c r="A8" s="24"/>
      <c r="B8" s="21"/>
      <c r="C8" s="2"/>
      <c r="D8" s="2"/>
      <c r="E8" s="2"/>
      <c r="F8" s="2"/>
      <c r="G8" s="2"/>
      <c r="H8" s="3">
        <v>0</v>
      </c>
      <c r="I8" s="4">
        <v>0</v>
      </c>
      <c r="J8" s="2"/>
      <c r="K8" s="16">
        <f t="shared" si="0"/>
        <v>0</v>
      </c>
      <c r="L8" s="36"/>
      <c r="M8" s="76"/>
      <c r="N8" s="76"/>
      <c r="O8" s="76"/>
      <c r="P8" s="19"/>
    </row>
    <row r="9" spans="1:16" ht="15.75">
      <c r="A9" s="24"/>
      <c r="B9" s="21"/>
      <c r="C9" s="2"/>
      <c r="D9" s="2"/>
      <c r="E9" s="2"/>
      <c r="F9" s="2"/>
      <c r="G9" s="2"/>
      <c r="H9" s="3">
        <v>0</v>
      </c>
      <c r="I9" s="4">
        <v>0</v>
      </c>
      <c r="J9" s="2"/>
      <c r="K9" s="16">
        <f t="shared" si="0"/>
        <v>0</v>
      </c>
      <c r="L9" s="36"/>
      <c r="M9" s="76"/>
      <c r="N9" s="76"/>
      <c r="O9" s="76"/>
      <c r="P9" s="19"/>
    </row>
    <row r="10" spans="1:16" ht="15.75">
      <c r="A10" s="24"/>
      <c r="B10" s="21"/>
      <c r="C10" s="2"/>
      <c r="D10" s="2"/>
      <c r="E10" s="2"/>
      <c r="F10" s="2"/>
      <c r="G10" s="2"/>
      <c r="H10" s="3">
        <v>0</v>
      </c>
      <c r="I10" s="4">
        <v>0</v>
      </c>
      <c r="J10" s="2"/>
      <c r="K10" s="16">
        <f t="shared" si="0"/>
        <v>0</v>
      </c>
      <c r="L10" s="36"/>
      <c r="M10" s="76"/>
      <c r="N10" s="76"/>
      <c r="O10" s="76"/>
      <c r="P10" s="19"/>
    </row>
    <row r="11" spans="1:16" ht="15.75">
      <c r="A11" s="24"/>
      <c r="B11" s="21"/>
      <c r="C11" s="2"/>
      <c r="D11" s="2"/>
      <c r="E11" s="2"/>
      <c r="F11" s="2"/>
      <c r="G11" s="2"/>
      <c r="H11" s="3">
        <v>0</v>
      </c>
      <c r="I11" s="4">
        <v>0</v>
      </c>
      <c r="J11" s="2"/>
      <c r="K11" s="16">
        <f t="shared" si="0"/>
        <v>0</v>
      </c>
      <c r="L11" s="36"/>
      <c r="M11" s="76"/>
      <c r="N11" s="76"/>
      <c r="O11" s="76"/>
      <c r="P11" s="19"/>
    </row>
    <row r="12" spans="1:16" ht="15.75">
      <c r="A12" s="24"/>
      <c r="B12" s="21"/>
      <c r="C12" s="2"/>
      <c r="D12" s="2"/>
      <c r="E12" s="2"/>
      <c r="F12" s="2"/>
      <c r="G12" s="2"/>
      <c r="H12" s="3">
        <v>0</v>
      </c>
      <c r="I12" s="4">
        <v>0</v>
      </c>
      <c r="J12" s="2"/>
      <c r="K12" s="16">
        <f t="shared" si="0"/>
        <v>0</v>
      </c>
      <c r="L12" s="36"/>
      <c r="M12" s="76"/>
      <c r="N12" s="76"/>
      <c r="O12" s="76"/>
      <c r="P12" s="19"/>
    </row>
    <row r="13" spans="1:16" ht="15.75">
      <c r="A13" s="24"/>
      <c r="B13" s="21"/>
      <c r="C13" s="2"/>
      <c r="D13" s="2"/>
      <c r="E13" s="2"/>
      <c r="F13" s="2"/>
      <c r="G13" s="2"/>
      <c r="H13" s="3">
        <v>0</v>
      </c>
      <c r="I13" s="4">
        <v>0</v>
      </c>
      <c r="J13" s="2"/>
      <c r="K13" s="16">
        <f t="shared" si="0"/>
        <v>0</v>
      </c>
      <c r="L13" s="36"/>
      <c r="M13" s="76"/>
      <c r="N13" s="76"/>
      <c r="O13" s="76"/>
      <c r="P13" s="19"/>
    </row>
    <row r="14" spans="1:16" ht="15.75">
      <c r="A14" s="24"/>
      <c r="B14" s="21"/>
      <c r="C14" s="2"/>
      <c r="D14" s="2"/>
      <c r="E14" s="2"/>
      <c r="F14" s="2"/>
      <c r="G14" s="2"/>
      <c r="H14" s="3">
        <v>0</v>
      </c>
      <c r="I14" s="4">
        <v>0</v>
      </c>
      <c r="J14" s="2"/>
      <c r="K14" s="16">
        <f t="shared" si="0"/>
        <v>0</v>
      </c>
      <c r="L14" s="36"/>
      <c r="M14" s="76"/>
      <c r="N14" s="76"/>
      <c r="O14" s="76"/>
      <c r="P14" s="19"/>
    </row>
    <row r="15" spans="1:16" ht="15.75">
      <c r="A15" s="24"/>
      <c r="B15" s="21"/>
      <c r="C15" s="2"/>
      <c r="D15" s="2"/>
      <c r="E15" s="2"/>
      <c r="F15" s="2"/>
      <c r="G15" s="2"/>
      <c r="H15" s="3">
        <v>0</v>
      </c>
      <c r="I15" s="4">
        <v>0</v>
      </c>
      <c r="J15" s="2"/>
      <c r="K15" s="16">
        <f t="shared" si="0"/>
        <v>0</v>
      </c>
      <c r="L15" s="36"/>
      <c r="M15" s="76"/>
      <c r="N15" s="76"/>
      <c r="O15" s="76"/>
      <c r="P15" s="19"/>
    </row>
    <row r="16" spans="1:16" ht="15.75">
      <c r="A16" s="24"/>
      <c r="B16" s="21"/>
      <c r="C16" s="2"/>
      <c r="D16" s="2"/>
      <c r="E16" s="2"/>
      <c r="F16" s="2"/>
      <c r="G16" s="2"/>
      <c r="H16" s="3">
        <v>0</v>
      </c>
      <c r="I16" s="4">
        <v>0</v>
      </c>
      <c r="J16" s="2"/>
      <c r="K16" s="16">
        <f t="shared" si="0"/>
        <v>0</v>
      </c>
      <c r="L16" s="36"/>
      <c r="M16" s="76"/>
      <c r="N16" s="76"/>
      <c r="O16" s="76"/>
      <c r="P16" s="19"/>
    </row>
    <row r="17" spans="1:16" ht="15.75">
      <c r="A17" s="24"/>
      <c r="B17" s="21"/>
      <c r="C17" s="2"/>
      <c r="D17" s="2"/>
      <c r="E17" s="2"/>
      <c r="F17" s="2"/>
      <c r="G17" s="2"/>
      <c r="H17" s="3">
        <v>0</v>
      </c>
      <c r="I17" s="4">
        <v>0</v>
      </c>
      <c r="J17" s="2"/>
      <c r="K17" s="16">
        <f t="shared" si="0"/>
        <v>0</v>
      </c>
      <c r="L17" s="36"/>
      <c r="M17" s="76"/>
      <c r="N17" s="76"/>
      <c r="O17" s="76"/>
      <c r="P17" s="19"/>
    </row>
    <row r="18" spans="1:16" ht="15.75">
      <c r="A18" s="24"/>
      <c r="B18" s="21"/>
      <c r="C18" s="2"/>
      <c r="D18" s="2"/>
      <c r="E18" s="2"/>
      <c r="F18" s="2"/>
      <c r="G18" s="2"/>
      <c r="H18" s="3">
        <v>0</v>
      </c>
      <c r="I18" s="4">
        <v>0</v>
      </c>
      <c r="J18" s="2"/>
      <c r="K18" s="16">
        <f t="shared" si="0"/>
        <v>0</v>
      </c>
      <c r="L18" s="36"/>
      <c r="M18" s="76"/>
      <c r="N18" s="76"/>
      <c r="O18" s="76"/>
      <c r="P18" s="19"/>
    </row>
    <row r="19" spans="1:16" ht="15.75">
      <c r="A19" s="24"/>
      <c r="B19" s="21"/>
      <c r="C19" s="2"/>
      <c r="D19" s="2"/>
      <c r="E19" s="2"/>
      <c r="F19" s="2"/>
      <c r="G19" s="2"/>
      <c r="H19" s="3">
        <v>0</v>
      </c>
      <c r="I19" s="4">
        <v>0</v>
      </c>
      <c r="J19" s="2"/>
      <c r="K19" s="16">
        <f t="shared" si="0"/>
        <v>0</v>
      </c>
      <c r="L19" s="36"/>
      <c r="M19" s="76"/>
      <c r="N19" s="76"/>
      <c r="O19" s="76"/>
      <c r="P19" s="19"/>
    </row>
    <row r="20" spans="1:16" ht="16.5" thickBot="1">
      <c r="A20" s="24"/>
      <c r="B20" s="22"/>
      <c r="C20" s="9"/>
      <c r="D20" s="9"/>
      <c r="E20" s="9"/>
      <c r="F20" s="9"/>
      <c r="G20" s="9"/>
      <c r="H20" s="10">
        <v>0</v>
      </c>
      <c r="I20" s="11">
        <v>0</v>
      </c>
      <c r="J20" s="9"/>
      <c r="K20" s="17">
        <f t="shared" si="0"/>
        <v>0</v>
      </c>
      <c r="L20" s="36"/>
      <c r="M20" s="76"/>
      <c r="N20" s="76"/>
      <c r="O20" s="76"/>
      <c r="P20" s="19"/>
    </row>
    <row r="21" spans="2:12" ht="15.75">
      <c r="B21" s="5"/>
      <c r="C21" s="5"/>
      <c r="D21" s="5"/>
      <c r="E21" s="5"/>
      <c r="F21" s="5"/>
      <c r="G21" s="5"/>
      <c r="H21" s="6">
        <f>SUM(H6:H20)</f>
        <v>240000</v>
      </c>
      <c r="I21" s="7"/>
      <c r="J21" s="5"/>
      <c r="K21" s="6">
        <f>SUM(K6:K20)</f>
        <v>256000</v>
      </c>
      <c r="L21" s="1"/>
    </row>
    <row r="22" spans="2:12" ht="15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</sheetData>
  <sheetProtection/>
  <mergeCells count="4">
    <mergeCell ref="B2:K2"/>
    <mergeCell ref="B1:K1"/>
    <mergeCell ref="B3:O3"/>
    <mergeCell ref="B4:O4"/>
  </mergeCells>
  <printOptions/>
  <pageMargins left="1" right="0.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FHDA Community College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Coleen Lee-Wheat</dc:creator>
  <cp:keywords/>
  <dc:description/>
  <cp:lastModifiedBy>Microsoft Office User</cp:lastModifiedBy>
  <cp:lastPrinted>2018-11-06T20:18:01Z</cp:lastPrinted>
  <dcterms:created xsi:type="dcterms:W3CDTF">2016-03-02T05:06:15Z</dcterms:created>
  <dcterms:modified xsi:type="dcterms:W3CDTF">2019-04-15T16:16:12Z</dcterms:modified>
  <cp:category/>
  <cp:version/>
  <cp:contentType/>
  <cp:contentStatus/>
</cp:coreProperties>
</file>