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40" yWindow="460" windowWidth="32767" windowHeight="2070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<sst xmlns="http://schemas.openxmlformats.org/spreadsheetml/2006/main" count="1258" uniqueCount="256">
  <si>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</si>
  <si>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</si>
  <si>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</si>
  <si>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</si>
  <si>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</si>
  <si>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</si>
  <si>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</si>
  <si>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</si>
  <si>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</si>
  <si>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</si>
  <si>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</si>
  <si>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</si>
  <si>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</si>
  <si>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</si>
  <si>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</si>
  <si>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</si>
  <si>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</si>
  <si>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</si>
  <si>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</si>
  <si>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</si>
  <si>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</si>
  <si>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</si>
  <si>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</si>
  <si>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</si>
  <si>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</si>
  <si>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</si>
  <si>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</si>
  <si>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</si>
  <si>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</si>
  <si>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</si>
  <si>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</si>
  <si>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</si>
  <si>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</si>
  <si>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</si>
  <si>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</si>
  <si>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</si>
  <si>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</si>
  <si>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</si>
  <si>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</si>
  <si>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</si>
  <si>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</si>
  <si>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</si>
  <si>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</si>
  <si>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</si>
  <si>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</si>
  <si>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</si>
  <si>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</si>
  <si>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</si>
  <si>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</si>
  <si>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</si>
  <si>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</si>
  <si>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</si>
  <si>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</si>
  <si>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</si>
  <si>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</si>
  <si>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</si>
  <si>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</si>
  <si>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</si>
  <si>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</si>
  <si>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</si>
  <si>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</si>
  <si>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</si>
  <si>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</si>
  <si>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</si>
  <si>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</si>
  <si>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</si>
  <si>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</si>
  <si>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</si>
  <si>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</si>
  <si>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</si>
  <si>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</si>
  <si>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</si>
  <si>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</si>
  <si>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</si>
  <si>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</si>
  <si>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</si>
  <si>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</si>
  <si>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</si>
  <si>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</si>
  <si>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</si>
  <si>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</si>
  <si>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</si>
  <si>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</si>
  <si>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</si>
  <si>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</si>
  <si>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</si>
  <si>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</si>
  <si>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</si>
  <si>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</si>
  <si>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</si>
  <si>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</si>
  <si>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</si>
  <si>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</si>
  <si>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</si>
  <si>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</si>
  <si>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</si>
  <si>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</si>
  <si>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</si>
  <si>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</si>
  <si>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</si>
  <si>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</si>
  <si>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</si>
  <si>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</si>
  <si>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</si>
  <si>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</si>
  <si>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</si>
  <si>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</si>
  <si>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</si>
  <si>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</si>
  <si>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</si>
  <si>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</si>
  <si>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</si>
  <si>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</si>
  <si>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</si>
  <si>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</si>
  <si>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</si>
  <si>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</si>
  <si>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</si>
  <si>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</si>
  <si>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</si>
  <si>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</si>
  <si>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</si>
  <si>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</si>
  <si>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</si>
  <si>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</si>
  <si>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</si>
  <si>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</si>
  <si>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</si>
  <si>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</si>
  <si>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</si>
  <si>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</si>
  <si>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</si>
  <si>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</si>
  <si>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</si>
  <si>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</si>
  <si>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</si>
  <si>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</si>
  <si>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</si>
  <si>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</si>
  <si>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</si>
  <si>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</si>
  <si>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</si>
  <si>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</si>
  <si>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</si>
  <si>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</si>
  <si>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</si>
  <si>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</si>
  <si>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</si>
  <si>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</si>
  <si>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</si>
  <si>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</si>
  <si>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</si>
  <si>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</si>
  <si>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</si>
  <si>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</si>
  <si>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</si>
  <si>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</si>
  <si>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</si>
  <si>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</si>
  <si>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</si>
  <si>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</si>
  <si>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</si>
  <si>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</si>
  <si>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</si>
  <si>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</si>
  <si>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</si>
  <si>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</si>
  <si>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</si>
  <si>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</si>
  <si>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</si>
  <si>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</si>
  <si>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</si>
  <si>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</si>
  <si>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</si>
  <si>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</si>
  <si>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</si>
  <si>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</si>
  <si>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</si>
  <si>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</si>
  <si>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</si>
  <si>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</si>
  <si>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</si>
  <si>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</si>
  <si>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</si>
  <si>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</si>
  <si>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</si>
  <si>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</si>
  <si>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</si>
  <si>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</si>
  <si>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</si>
  <si>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</si>
  <si>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</si>
  <si>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</si>
  <si>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</si>
  <si>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</si>
  <si>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</si>
  <si>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r>
      <t xml:space="preserve">RESOURCE REQUEST LIST 2019-20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</si>
  <si>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Priority: Critical, Needed, Desirable</t>
  </si>
  <si>
    <r>
      <t xml:space="preserve">Category:
</t>
    </r>
    <r>
      <rPr>
        <sz val="9"/>
        <rFont val="Times New Roman"/>
        <family val="1"/>
      </rPr>
      <t>Equipment,
Facility, or
Other</t>
    </r>
  </si>
  <si>
    <t>Tax
9.00%</t>
  </si>
  <si>
    <t>Engl</t>
  </si>
  <si>
    <t>Needed</t>
  </si>
  <si>
    <t>Equipment</t>
  </si>
  <si>
    <t>New Computer Lab</t>
  </si>
  <si>
    <t>Facility</t>
  </si>
  <si>
    <t>Other</t>
  </si>
  <si>
    <t>Equity Retreat</t>
  </si>
  <si>
    <t>2019 Lenovo 11.6" HD IPS Touchscreen 2-in-1 Chromebook</t>
  </si>
  <si>
    <t>Free</t>
  </si>
  <si>
    <t>30-Device Tablet Charging Cart w/ Electric</t>
  </si>
  <si>
    <t>100 Ipads for EWRT 1AS and EWRT 1AT classes</t>
  </si>
  <si>
    <t>logitech-slim-folio-keyboard-case</t>
  </si>
  <si>
    <t>DinoFire Wireless Presenter Rechargeable Presentation Powerpoint Clicker Green Light USB Remote Control Hyperlink Slide Advancer</t>
  </si>
  <si>
    <t>Centurion Magnetic Markerboard w/ Aluminum Frame (12' W x 4' H)</t>
  </si>
  <si>
    <t>quarterly</t>
  </si>
  <si>
    <t>none</t>
  </si>
  <si>
    <t>None</t>
  </si>
  <si>
    <t>A Bridge Class FTE</t>
  </si>
  <si>
    <t>Quarterly Norming Sessions</t>
  </si>
  <si>
    <t xml:space="preserve">As a result of multiple levels of EWRT 1A and the changing cohorts,  including ESL students moving directly into English, we find we must spend extensive together, now and likely for the next one to two years, to norm essay writing and establish fair and equitable grading standards. We have confirmed a new portfolio system that now includes the voluntary participation of the 1A/LART course, the 1AS and T sequence, and ESL 5 (which ESL is working to make UC transferable). We hope to formalize the portfolio system as a mandatory practice that includes all EWRT 1A courses as well as ESL 5. Yet, asking every EWRT 1A instructor to add a full day of work to their already full schedules proves difficult, particularly in recruiting part-timers. This portfolio system ensures equity for those students placed in AB705 mandated courses (overwhelmingly from targeted groups) by establishing clear and consistent standards.  </t>
  </si>
  <si>
    <t>We need funding for a day-long  retreat that includes English faculty,  program counselors, advisors, and DSS faculty to work on building support teams and  strategies for success.</t>
  </si>
  <si>
    <t xml:space="preserve">Because students are all enrolled in college-level English classes, they are compelled to learn faster than ever before. Many students, particularly those in our targeted groups simply do not have the technology available to be able to learn at these accelerated rates. Having devices available for classrooms would allow students to use Chromebooks at least during the class period. </t>
  </si>
  <si>
    <t xml:space="preserve">This is a rolling cart for the Chromebooks mentioned above. </t>
  </si>
  <si>
    <t xml:space="preserve">These Ipads would be dedicated to students in the lowest level of transfer English. These are overwhelmingly students from target groups. They often have no technology other than a phone, which is not suitable for writing essays. Students would be able to check these devices out for both quarters of EWRT 1AS, 1AT. </t>
  </si>
  <si>
    <t xml:space="preserve">These keyboards work with the Ipads to make them easy to use for writing and research. </t>
  </si>
  <si>
    <t xml:space="preserve">Having a wireless presenter remote frees the instructor from the computer. Instructors could control a powerpoint while checking on students progress or while making additional notes on the board. </t>
  </si>
  <si>
    <t xml:space="preserve">Dimming  the lights in the front of the room makes the image on the pull-down screen viewable. Not having them actually defeats the purpose of the projector unless the instructor can teach in the dark.  </t>
  </si>
  <si>
    <t xml:space="preserve">An additional computer lab would provide greatly needed space for students without access to devices. More, it allows instructors to teach computer literacy, a skill English instructors are more and more responsible to do. </t>
  </si>
  <si>
    <t xml:space="preserve">Chalk creates problems in nearly every classroom. It is not nearly as visible as a whiteboard and marker.  Chalk dust is messy, and it is a health hazard. Instructors forced to write with chalk have various skin problems, from peeling skin to dry skin. Chalk dust also poses respiratory problems when inhaled.  Neither students nor instructors  can simply avoid touching chalk. The dust is pervasive, covering desks, keyboards, and other essential equipment.  </t>
  </si>
  <si>
    <t>Professional Development funds for One-on-one training and brown-bag lunch demonstrations by our top online staff and educators.</t>
  </si>
  <si>
    <t>Students who cannot afford texts are often unsuccessful in classes because they do not have access to the learning material</t>
  </si>
  <si>
    <r>
      <t> </t>
    </r>
    <r>
      <rPr>
        <sz val="11"/>
        <color indexed="63"/>
        <rFont val="Times New Roman"/>
        <family val="1"/>
      </rPr>
      <t>Online learning is taking over the culture and needs focus. online training is a must if all instructors are to be trained and ready to meet this new, compelling demand. This is especially important in terms of   better helping struggling students to succeed in online environments.</t>
    </r>
  </si>
  <si>
    <t>We have curriculum plans for a new, safety-net course that will serve students who struggle to succeed in the new AB705 mandated EWRT1A courses. This safety-net course will serve all students, but we do believe it will be the most support for students in our targeted groups. We need both permission and funding to develop this bridge course</t>
  </si>
  <si>
    <t>IIID</t>
  </si>
  <si>
    <t xml:space="preserve"> A carefully selected classroom aide (tutor, or “learning instruction assistant” advanced student who is also (through the experience) learning to tutor and teach would help reduce inequity in the stretch and bundled classes. </t>
  </si>
  <si>
    <r>
      <t>Dedicated tutors</t>
    </r>
    <r>
      <rPr>
        <i/>
        <sz val="11"/>
        <color indexed="63"/>
        <rFont val="Roboto"/>
        <family val="0"/>
      </rPr>
      <t> </t>
    </r>
    <r>
      <rPr>
        <sz val="11"/>
        <color indexed="63"/>
        <rFont val="Inherit"/>
        <family val="0"/>
      </rPr>
      <t>in EWRT 1A stretches and bundles.</t>
    </r>
  </si>
  <si>
    <t>IIIE</t>
  </si>
  <si>
    <t>VE</t>
  </si>
  <si>
    <t>VF</t>
  </si>
  <si>
    <t>Unknown</t>
  </si>
  <si>
    <t xml:space="preserve">Three switch lighting. Baomain Triple Rocker Combination Switch 15 Amp, 120 Volt, 3 Individual Switches, Commercial Grade, with Ground Screw, </t>
  </si>
  <si>
    <t>7200.00 per quarter</t>
  </si>
  <si>
    <t>6 quarters</t>
  </si>
  <si>
    <t>Presenter pay</t>
  </si>
  <si>
    <t>Quarterly</t>
  </si>
  <si>
    <t>ongoing</t>
  </si>
  <si>
    <t>600.00 per year</t>
  </si>
  <si>
    <t xml:space="preserve"> Quarterly at 15.00 per hour</t>
  </si>
  <si>
    <t>10,000.00 per quarter</t>
  </si>
  <si>
    <t xml:space="preserve"> 15-20 tutors 44 hours</t>
  </si>
  <si>
    <t>30,000.00 per year</t>
  </si>
  <si>
    <t>30,000 per year</t>
  </si>
  <si>
    <t>New plus installation</t>
  </si>
  <si>
    <t>8.19          250.00</t>
  </si>
  <si>
    <t>20-25 instructors' pay for six hours: 120 hours times 60.00 per hour</t>
  </si>
  <si>
    <t>Library Reserve Texts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</si>
</sst>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m/d/yyyy"/>
  </numFmts>
  <fonts count="106">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1"/>
      <color indexed="63"/>
      <name val="Times New Roman"/>
      <family val="1"/>
    </font>
    <font>
      <sz val="11"/>
      <name val="Times New Roman"/>
      <family val="1"/>
    </font>
    <font>
      <sz val="11"/>
      <color indexed="63"/>
      <name val="Inherit"/>
      <family val="0"/>
    </font>
    <font>
      <i/>
      <sz val="11"/>
      <color indexed="63"/>
      <name val="Roboto"/>
      <family val="0"/>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sz val="10"/>
      <color indexed="8"/>
      <name val="Times New Roman"/>
      <family val="1"/>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sz val="11"/>
      <color indexed="63"/>
      <name val="Roboto"/>
      <family val="0"/>
    </font>
    <font>
      <sz val="11"/>
      <color indexed="8"/>
      <name val="Times New Roman"/>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sz val="11"/>
      <color rgb="FF201F1E"/>
      <name val="Roboto"/>
      <family val="0"/>
    </font>
    <font>
      <sz val="11"/>
      <color theme="1"/>
      <name val="Times New Roman"/>
      <family val="1"/>
    </font>
    <font>
      <sz val="11"/>
      <color rgb="FF000000"/>
      <name val="Times New Roman"/>
      <family val="1"/>
    </font>
    <font>
      <sz val="11"/>
      <color rgb="FF393939"/>
      <name val="Times New Roman"/>
      <family val="1"/>
    </font>
    <font>
      <sz val="11"/>
      <color rgb="FF201F1E"/>
      <name val="Inherit"/>
      <family val="0"/>
    </font>
    <font>
      <sz val="11"/>
      <color rgb="FF111111"/>
      <name val="Times New Roman"/>
      <family val="1"/>
    </font>
    <font>
      <sz val="11"/>
      <color rgb="FF434343"/>
      <name val="Times New Roman"/>
      <family val="1"/>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64"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6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38">
    <xf numFmtId="0" fontId="0" fillId="0" borderId="0" xfId="0" applyFont="1" applyAlignment="1">
      <alignment/>
    </xf>
    <xf numFmtId="0" fontId="79" fillId="0" borderId="0" xfId="0" applyFont="1" applyAlignment="1">
      <alignment/>
    </xf>
    <xf numFmtId="0" fontId="79" fillId="0" borderId="0" xfId="0" applyFont="1" applyAlignment="1">
      <alignment/>
    </xf>
    <xf numFmtId="0" fontId="80" fillId="0" borderId="0" xfId="0" applyFont="1" applyAlignment="1">
      <alignment vertical="top" wrapText="1"/>
    </xf>
    <xf numFmtId="0" fontId="0" fillId="0" borderId="0" xfId="0" applyAlignment="1">
      <alignment horizontal="center"/>
    </xf>
    <xf numFmtId="0" fontId="79" fillId="0" borderId="0" xfId="0" applyFont="1" applyAlignment="1">
      <alignment horizontal="center"/>
    </xf>
    <xf numFmtId="170" fontId="79" fillId="0" borderId="10" xfId="0" applyNumberFormat="1" applyFont="1" applyBorder="1" applyAlignment="1">
      <alignment/>
    </xf>
    <xf numFmtId="0" fontId="80" fillId="0" borderId="11" xfId="0" applyFont="1" applyBorder="1" applyAlignment="1">
      <alignment horizontal="center" vertical="center" wrapText="1"/>
    </xf>
    <xf numFmtId="0" fontId="79" fillId="0" borderId="12" xfId="0" applyFont="1" applyBorder="1" applyAlignment="1">
      <alignment/>
    </xf>
    <xf numFmtId="0" fontId="79" fillId="0" borderId="13" xfId="0" applyFont="1" applyBorder="1" applyAlignment="1">
      <alignment vertical="top" wrapText="1"/>
    </xf>
    <xf numFmtId="0" fontId="79" fillId="0" borderId="13" xfId="0" applyFont="1" applyBorder="1" applyAlignment="1">
      <alignment vertical="top"/>
    </xf>
    <xf numFmtId="0" fontId="79" fillId="0" borderId="11" xfId="0" applyFont="1" applyBorder="1" applyAlignment="1">
      <alignment/>
    </xf>
    <xf numFmtId="0" fontId="80" fillId="0" borderId="0" xfId="0" applyFont="1" applyAlignment="1">
      <alignment horizontal="center" vertical="center" wrapText="1"/>
    </xf>
    <xf numFmtId="0" fontId="81" fillId="0" borderId="14" xfId="0" applyFont="1" applyBorder="1" applyAlignment="1">
      <alignment horizontal="center" vertical="center" wrapText="1"/>
    </xf>
    <xf numFmtId="0" fontId="80" fillId="0" borderId="15" xfId="0" applyFont="1" applyBorder="1" applyAlignment="1">
      <alignment horizontal="center" vertical="center" wrapText="1"/>
    </xf>
    <xf numFmtId="174" fontId="80" fillId="0" borderId="15" xfId="0" applyNumberFormat="1" applyFont="1" applyBorder="1" applyAlignment="1">
      <alignment horizontal="center" vertical="center" wrapText="1"/>
    </xf>
    <xf numFmtId="0" fontId="81" fillId="0" borderId="16" xfId="0" applyFont="1" applyBorder="1" applyAlignment="1">
      <alignment horizontal="center" vertical="center" wrapText="1"/>
    </xf>
    <xf numFmtId="0" fontId="79" fillId="0" borderId="17" xfId="0" applyFont="1" applyBorder="1" applyAlignment="1">
      <alignment horizontal="left" wrapText="1"/>
    </xf>
    <xf numFmtId="0" fontId="79" fillId="0" borderId="0" xfId="0" applyFont="1" applyAlignment="1">
      <alignment horizontal="left" wrapText="1"/>
    </xf>
    <xf numFmtId="0" fontId="80" fillId="33" borderId="11" xfId="0" applyFont="1" applyFill="1" applyBorder="1" applyAlignment="1">
      <alignment horizontal="center" vertical="center" wrapText="1"/>
    </xf>
    <xf numFmtId="0" fontId="79" fillId="33" borderId="11" xfId="0" applyFont="1" applyFill="1" applyBorder="1" applyAlignment="1">
      <alignment/>
    </xf>
    <xf numFmtId="170" fontId="82" fillId="0" borderId="11" xfId="0" applyNumberFormat="1" applyFont="1" applyBorder="1" applyAlignment="1">
      <alignment horizontal="left" vertical="center"/>
    </xf>
    <xf numFmtId="0" fontId="83" fillId="33" borderId="11" xfId="0" applyFont="1" applyFill="1" applyBorder="1" applyAlignment="1">
      <alignment horizontal="center" vertical="center" wrapText="1"/>
    </xf>
    <xf numFmtId="0" fontId="83" fillId="0" borderId="0" xfId="0" applyFont="1" applyAlignment="1">
      <alignment vertical="center" wrapText="1"/>
    </xf>
    <xf numFmtId="0" fontId="84" fillId="33" borderId="11" xfId="0" applyFont="1" applyFill="1" applyBorder="1" applyAlignment="1">
      <alignment horizontal="center" vertical="center"/>
    </xf>
    <xf numFmtId="0" fontId="83" fillId="33" borderId="18" xfId="0" applyFont="1" applyFill="1" applyBorder="1" applyAlignment="1">
      <alignment horizontal="center" vertical="center" wrapText="1"/>
    </xf>
    <xf numFmtId="0" fontId="83" fillId="33" borderId="19" xfId="0" applyFont="1" applyFill="1" applyBorder="1" applyAlignment="1">
      <alignment horizontal="center" vertical="center" wrapText="1"/>
    </xf>
    <xf numFmtId="0" fontId="85" fillId="34" borderId="20" xfId="0" applyFont="1" applyFill="1" applyBorder="1" applyAlignment="1">
      <alignment horizontal="center" vertical="center" wrapText="1"/>
    </xf>
    <xf numFmtId="0" fontId="83" fillId="0" borderId="0" xfId="0" applyFont="1" applyAlignment="1">
      <alignment horizontal="center" vertical="center" wrapText="1"/>
    </xf>
    <xf numFmtId="0" fontId="80" fillId="0" borderId="21" xfId="0" applyFont="1" applyBorder="1" applyAlignment="1">
      <alignment horizontal="center" vertical="center" wrapText="1"/>
    </xf>
    <xf numFmtId="170" fontId="82" fillId="0" borderId="10" xfId="0" applyNumberFormat="1" applyFont="1" applyBorder="1" applyAlignment="1">
      <alignment horizontal="left" vertical="center"/>
    </xf>
    <xf numFmtId="0" fontId="79" fillId="0" borderId="22" xfId="0" applyFont="1" applyBorder="1" applyAlignment="1">
      <alignment/>
    </xf>
    <xf numFmtId="0" fontId="83" fillId="0" borderId="23" xfId="0" applyFont="1" applyBorder="1" applyAlignment="1">
      <alignment horizontal="center" vertical="center" wrapText="1"/>
    </xf>
    <xf numFmtId="0" fontId="80" fillId="33" borderId="24" xfId="0" applyFont="1" applyFill="1" applyBorder="1" applyAlignment="1">
      <alignment horizontal="center" vertical="center" wrapText="1"/>
    </xf>
    <xf numFmtId="0" fontId="80" fillId="0" borderId="25" xfId="0" applyFont="1" applyBorder="1" applyAlignment="1">
      <alignment vertical="top" wrapText="1"/>
    </xf>
    <xf numFmtId="170" fontId="82" fillId="0" borderId="26" xfId="0" applyNumberFormat="1" applyFont="1" applyBorder="1" applyAlignment="1">
      <alignment horizontal="left" vertical="center"/>
    </xf>
    <xf numFmtId="170" fontId="82" fillId="0" borderId="27" xfId="0" applyNumberFormat="1" applyFont="1" applyBorder="1" applyAlignment="1">
      <alignment horizontal="left" vertical="center"/>
    </xf>
    <xf numFmtId="0" fontId="79" fillId="0" borderId="28" xfId="0" applyFont="1" applyBorder="1" applyAlignment="1">
      <alignment/>
    </xf>
    <xf numFmtId="0" fontId="79" fillId="0" borderId="29" xfId="0" applyFont="1" applyBorder="1" applyAlignment="1">
      <alignment vertical="top" wrapText="1"/>
    </xf>
    <xf numFmtId="170" fontId="79" fillId="0" borderId="21" xfId="0" applyNumberFormat="1" applyFont="1" applyBorder="1" applyAlignment="1">
      <alignment/>
    </xf>
    <xf numFmtId="170" fontId="86" fillId="0" borderId="30" xfId="0" applyNumberFormat="1" applyFont="1" applyBorder="1" applyAlignment="1">
      <alignment vertical="center"/>
    </xf>
    <xf numFmtId="0" fontId="84" fillId="0" borderId="11" xfId="0" applyFont="1" applyBorder="1" applyAlignment="1">
      <alignment vertical="center" wrapText="1"/>
    </xf>
    <xf numFmtId="170" fontId="84" fillId="0" borderId="11" xfId="44" applyFont="1" applyBorder="1" applyAlignment="1">
      <alignment vertical="center"/>
    </xf>
    <xf numFmtId="170" fontId="83" fillId="0" borderId="15" xfId="44" applyFont="1" applyBorder="1" applyAlignment="1">
      <alignment horizontal="center" vertical="center" wrapText="1"/>
    </xf>
    <xf numFmtId="170" fontId="84" fillId="0" borderId="10" xfId="0" applyNumberFormat="1" applyFont="1" applyBorder="1" applyAlignment="1">
      <alignment vertical="center"/>
    </xf>
    <xf numFmtId="0" fontId="83" fillId="0" borderId="11" xfId="0" applyFont="1" applyBorder="1" applyAlignment="1">
      <alignment horizontal="center" vertical="center" wrapText="1"/>
    </xf>
    <xf numFmtId="170" fontId="83" fillId="0" borderId="11" xfId="44" applyFont="1" applyBorder="1" applyAlignment="1">
      <alignment horizontal="center" vertical="center"/>
    </xf>
    <xf numFmtId="0" fontId="83" fillId="0" borderId="0" xfId="0" applyFont="1" applyAlignment="1">
      <alignment vertical="center"/>
    </xf>
    <xf numFmtId="0" fontId="83" fillId="0" borderId="0" xfId="0" applyFont="1" applyAlignment="1">
      <alignment horizontal="center" vertical="center"/>
    </xf>
    <xf numFmtId="0" fontId="83" fillId="33" borderId="11" xfId="0" applyFont="1" applyFill="1" applyBorder="1" applyAlignment="1">
      <alignment horizontal="center" vertical="center"/>
    </xf>
    <xf numFmtId="0" fontId="83" fillId="0" borderId="11" xfId="0" applyFont="1" applyBorder="1" applyAlignment="1">
      <alignment vertical="center" wrapText="1"/>
    </xf>
    <xf numFmtId="170" fontId="83" fillId="0" borderId="11" xfId="44" applyFont="1" applyBorder="1" applyAlignment="1">
      <alignment vertical="center"/>
    </xf>
    <xf numFmtId="170" fontId="83" fillId="35" borderId="11" xfId="44" applyFont="1" applyFill="1" applyBorder="1" applyAlignment="1">
      <alignment vertical="center"/>
    </xf>
    <xf numFmtId="0" fontId="83" fillId="35" borderId="11" xfId="0" applyFont="1" applyFill="1" applyBorder="1" applyAlignment="1">
      <alignment vertical="center" wrapText="1"/>
    </xf>
    <xf numFmtId="0" fontId="83" fillId="35" borderId="11" xfId="0" applyFont="1" applyFill="1" applyBorder="1" applyAlignment="1">
      <alignment vertical="center"/>
    </xf>
    <xf numFmtId="0" fontId="83" fillId="35" borderId="11" xfId="0" applyFont="1" applyFill="1" applyBorder="1" applyAlignment="1">
      <alignment horizontal="center" vertical="center"/>
    </xf>
    <xf numFmtId="0" fontId="83" fillId="0" borderId="11" xfId="0" applyFont="1" applyBorder="1" applyAlignment="1">
      <alignment vertical="top" wrapText="1"/>
    </xf>
    <xf numFmtId="0" fontId="83" fillId="0" borderId="11" xfId="0" applyFont="1" applyBorder="1" applyAlignment="1">
      <alignment vertical="top"/>
    </xf>
    <xf numFmtId="0" fontId="83" fillId="0" borderId="11" xfId="0" applyFont="1" applyBorder="1" applyAlignment="1">
      <alignment horizontal="center"/>
    </xf>
    <xf numFmtId="170" fontId="83" fillId="0" borderId="11" xfId="44" applyFont="1" applyBorder="1" applyAlignment="1">
      <alignment/>
    </xf>
    <xf numFmtId="0" fontId="83" fillId="0" borderId="11" xfId="0" applyFont="1" applyFill="1" applyBorder="1" applyAlignment="1">
      <alignment horizontal="center"/>
    </xf>
    <xf numFmtId="174" fontId="87" fillId="0" borderId="0" xfId="0" applyNumberFormat="1" applyFont="1" applyAlignment="1">
      <alignment vertical="center"/>
    </xf>
    <xf numFmtId="174" fontId="83" fillId="0" borderId="11" xfId="0" applyNumberFormat="1" applyFont="1" applyBorder="1" applyAlignment="1">
      <alignment horizontal="center" vertical="center" wrapText="1"/>
    </xf>
    <xf numFmtId="174" fontId="83" fillId="0" borderId="11" xfId="0" applyNumberFormat="1" applyFont="1" applyBorder="1" applyAlignment="1">
      <alignment vertical="center"/>
    </xf>
    <xf numFmtId="174" fontId="87" fillId="0" borderId="11" xfId="0" applyNumberFormat="1" applyFont="1" applyBorder="1" applyAlignment="1">
      <alignment vertical="center"/>
    </xf>
    <xf numFmtId="170" fontId="79" fillId="33" borderId="11" xfId="0" applyNumberFormat="1" applyFont="1" applyFill="1" applyBorder="1" applyAlignment="1">
      <alignment/>
    </xf>
    <xf numFmtId="0" fontId="83" fillId="0" borderId="11" xfId="0" applyFont="1" applyBorder="1" applyAlignment="1">
      <alignment horizontal="center" vertical="center"/>
    </xf>
    <xf numFmtId="0" fontId="83" fillId="0" borderId="11" xfId="0" applyFont="1" applyBorder="1" applyAlignment="1">
      <alignment vertical="center"/>
    </xf>
    <xf numFmtId="44" fontId="83" fillId="33" borderId="11" xfId="0" applyNumberFormat="1" applyFont="1" applyFill="1" applyBorder="1" applyAlignment="1">
      <alignment vertical="center"/>
    </xf>
    <xf numFmtId="0" fontId="83" fillId="33" borderId="11" xfId="0" applyFont="1" applyFill="1" applyBorder="1" applyAlignment="1">
      <alignment vertical="center"/>
    </xf>
    <xf numFmtId="0" fontId="83"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center" vertical="center"/>
    </xf>
    <xf numFmtId="0" fontId="17" fillId="35" borderId="11" xfId="0" applyFont="1" applyFill="1" applyBorder="1" applyAlignment="1">
      <alignment horizontal="center"/>
    </xf>
    <xf numFmtId="0" fontId="88" fillId="0" borderId="11" xfId="0" applyFont="1" applyBorder="1" applyAlignment="1">
      <alignment horizontal="left" vertical="center" wrapText="1"/>
    </xf>
    <xf numFmtId="170" fontId="87" fillId="0" borderId="11" xfId="0" applyNumberFormat="1" applyFont="1" applyBorder="1" applyAlignment="1">
      <alignment vertical="center"/>
    </xf>
    <xf numFmtId="0" fontId="87" fillId="0" borderId="11" xfId="0" applyFont="1" applyBorder="1" applyAlignment="1">
      <alignment vertical="center" wrapText="1"/>
    </xf>
    <xf numFmtId="170" fontId="83" fillId="0" borderId="11" xfId="44" applyFont="1" applyBorder="1" applyAlignment="1">
      <alignment vertical="center" wrapText="1"/>
    </xf>
    <xf numFmtId="165" fontId="83" fillId="0" borderId="11" xfId="44" applyNumberFormat="1" applyFont="1" applyBorder="1" applyAlignment="1">
      <alignment vertical="center"/>
    </xf>
    <xf numFmtId="0" fontId="87" fillId="33" borderId="11" xfId="0" applyFont="1" applyFill="1" applyBorder="1" applyAlignment="1">
      <alignment horizontal="center" vertical="center" wrapText="1"/>
    </xf>
    <xf numFmtId="165" fontId="83" fillId="0" borderId="11" xfId="44" applyNumberFormat="1" applyFont="1" applyBorder="1" applyAlignment="1">
      <alignment vertical="center" wrapText="1"/>
    </xf>
    <xf numFmtId="170" fontId="83" fillId="0" borderId="11" xfId="44" applyFont="1" applyBorder="1" applyAlignment="1">
      <alignment horizontal="center" vertical="center" wrapText="1"/>
    </xf>
    <xf numFmtId="170" fontId="83" fillId="0" borderId="11" xfId="0" applyNumberFormat="1" applyFont="1" applyBorder="1" applyAlignment="1">
      <alignment vertical="center"/>
    </xf>
    <xf numFmtId="170" fontId="83" fillId="35" borderId="11" xfId="44" applyFont="1" applyFill="1" applyBorder="1" applyAlignment="1">
      <alignment horizontal="center" vertical="center" wrapText="1"/>
    </xf>
    <xf numFmtId="170" fontId="87" fillId="35" borderId="11" xfId="0" applyNumberFormat="1" applyFont="1" applyFill="1" applyBorder="1" applyAlignment="1">
      <alignment vertical="center"/>
    </xf>
    <xf numFmtId="170" fontId="83" fillId="35" borderId="11" xfId="0" applyNumberFormat="1" applyFont="1" applyFill="1" applyBorder="1" applyAlignment="1">
      <alignment vertical="center"/>
    </xf>
    <xf numFmtId="0" fontId="89" fillId="0" borderId="0" xfId="0" applyFont="1" applyAlignment="1">
      <alignment vertical="center"/>
    </xf>
    <xf numFmtId="0" fontId="89" fillId="0" borderId="0" xfId="0" applyFont="1" applyAlignment="1">
      <alignment horizontal="center" vertical="center"/>
    </xf>
    <xf numFmtId="170" fontId="89" fillId="0" borderId="29" xfId="44" applyFont="1" applyBorder="1" applyAlignment="1">
      <alignment horizontal="center" vertical="center" wrapText="1"/>
    </xf>
    <xf numFmtId="0" fontId="83" fillId="0" borderId="31" xfId="0" applyFont="1" applyBorder="1" applyAlignment="1">
      <alignment horizontal="center" vertical="center" wrapText="1"/>
    </xf>
    <xf numFmtId="0" fontId="90" fillId="0" borderId="32" xfId="0" applyFont="1" applyBorder="1" applyAlignment="1">
      <alignment vertical="center"/>
    </xf>
    <xf numFmtId="0" fontId="84" fillId="0" borderId="32" xfId="0" applyFont="1" applyBorder="1" applyAlignment="1">
      <alignment vertical="center" wrapText="1"/>
    </xf>
    <xf numFmtId="0" fontId="84" fillId="0" borderId="32" xfId="0" applyFont="1" applyBorder="1" applyAlignment="1">
      <alignment vertical="center"/>
    </xf>
    <xf numFmtId="0" fontId="84" fillId="0" borderId="32" xfId="0" applyFont="1" applyBorder="1" applyAlignment="1">
      <alignment horizontal="center" vertical="center"/>
    </xf>
    <xf numFmtId="170" fontId="84" fillId="0" borderId="32" xfId="44" applyFont="1" applyBorder="1" applyAlignment="1">
      <alignment vertical="center"/>
    </xf>
    <xf numFmtId="170" fontId="83" fillId="0" borderId="32" xfId="44" applyFont="1" applyBorder="1" applyAlignment="1">
      <alignment horizontal="center" vertical="center" wrapText="1"/>
    </xf>
    <xf numFmtId="170" fontId="84" fillId="0" borderId="33" xfId="0" applyNumberFormat="1" applyFont="1" applyBorder="1" applyAlignment="1">
      <alignment vertical="center"/>
    </xf>
    <xf numFmtId="170" fontId="86" fillId="0" borderId="34" xfId="0" applyNumberFormat="1" applyFont="1" applyBorder="1" applyAlignment="1">
      <alignment vertical="center"/>
    </xf>
    <xf numFmtId="0" fontId="84" fillId="33" borderId="12" xfId="0" applyFont="1" applyFill="1" applyBorder="1" applyAlignment="1">
      <alignment horizontal="center" vertical="center"/>
    </xf>
    <xf numFmtId="0" fontId="90" fillId="0" borderId="11" xfId="0" applyFont="1" applyBorder="1" applyAlignment="1">
      <alignment vertical="center"/>
    </xf>
    <xf numFmtId="0" fontId="84" fillId="0" borderId="11" xfId="0" applyFont="1" applyBorder="1" applyAlignment="1">
      <alignment vertical="center"/>
    </xf>
    <xf numFmtId="0" fontId="84" fillId="0" borderId="11" xfId="0" applyFont="1" applyBorder="1" applyAlignment="1">
      <alignment horizontal="center" vertical="center"/>
    </xf>
    <xf numFmtId="44" fontId="84" fillId="0" borderId="11" xfId="0" applyNumberFormat="1" applyFont="1" applyBorder="1" applyAlignment="1">
      <alignment vertical="center"/>
    </xf>
    <xf numFmtId="170" fontId="85" fillId="36" borderId="20" xfId="0" applyNumberFormat="1" applyFont="1" applyFill="1" applyBorder="1" applyAlignment="1">
      <alignment vertical="center"/>
    </xf>
    <xf numFmtId="0" fontId="85" fillId="33" borderId="12" xfId="0" applyFont="1" applyFill="1" applyBorder="1" applyAlignment="1">
      <alignment horizontal="center" vertical="center"/>
    </xf>
    <xf numFmtId="0" fontId="85" fillId="33" borderId="11" xfId="0" applyFont="1" applyFill="1" applyBorder="1" applyAlignment="1">
      <alignment horizontal="center" vertical="center"/>
    </xf>
    <xf numFmtId="0" fontId="85" fillId="33" borderId="25" xfId="0" applyFont="1" applyFill="1" applyBorder="1" applyAlignment="1">
      <alignment horizontal="center" vertical="center" wrapText="1"/>
    </xf>
    <xf numFmtId="0" fontId="85" fillId="0" borderId="0" xfId="0" applyFont="1" applyAlignment="1">
      <alignment vertical="center"/>
    </xf>
    <xf numFmtId="170" fontId="84" fillId="0" borderId="25" xfId="0" applyNumberFormat="1" applyFont="1" applyBorder="1" applyAlignment="1">
      <alignment vertical="center"/>
    </xf>
    <xf numFmtId="0" fontId="87" fillId="10" borderId="11"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87" fillId="10" borderId="11" xfId="44" applyFont="1" applyFill="1" applyBorder="1" applyAlignment="1">
      <alignment vertical="center"/>
    </xf>
    <xf numFmtId="0" fontId="87" fillId="7" borderId="11" xfId="0" applyFont="1" applyFill="1" applyBorder="1" applyAlignment="1">
      <alignment horizontal="center" vertical="center" wrapText="1"/>
    </xf>
    <xf numFmtId="174" fontId="87" fillId="7" borderId="11" xfId="0" applyNumberFormat="1" applyFont="1" applyFill="1" applyBorder="1" applyAlignment="1">
      <alignment vertical="center"/>
    </xf>
    <xf numFmtId="0" fontId="87"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83" fillId="0" borderId="11" xfId="0" applyFont="1" applyFill="1" applyBorder="1" applyAlignment="1">
      <alignment horizontal="center" vertical="center"/>
    </xf>
    <xf numFmtId="0" fontId="83" fillId="0" borderId="11" xfId="0" applyFont="1" applyFill="1" applyBorder="1" applyAlignment="1">
      <alignment vertical="center" wrapText="1"/>
    </xf>
    <xf numFmtId="0" fontId="83" fillId="0" borderId="11" xfId="0" applyFont="1" applyFill="1" applyBorder="1" applyAlignment="1">
      <alignment vertical="center"/>
    </xf>
    <xf numFmtId="170" fontId="83" fillId="0" borderId="11" xfId="44" applyFont="1" applyFill="1" applyBorder="1" applyAlignment="1">
      <alignment vertical="center"/>
    </xf>
    <xf numFmtId="0" fontId="87" fillId="7" borderId="11" xfId="0" applyFont="1" applyFill="1" applyBorder="1" applyAlignment="1">
      <alignment vertical="center" wrapText="1"/>
    </xf>
    <xf numFmtId="0" fontId="87" fillId="7" borderId="11" xfId="0" applyFont="1" applyFill="1" applyBorder="1" applyAlignment="1">
      <alignment vertical="center"/>
    </xf>
    <xf numFmtId="170" fontId="87" fillId="7" borderId="11" xfId="44" applyFont="1" applyFill="1" applyBorder="1" applyAlignment="1">
      <alignment vertical="center"/>
    </xf>
    <xf numFmtId="0" fontId="87" fillId="7" borderId="11" xfId="0" applyFont="1" applyFill="1" applyBorder="1" applyAlignment="1">
      <alignment horizontal="center" vertical="center"/>
    </xf>
    <xf numFmtId="0" fontId="87" fillId="0" borderId="11" xfId="0" applyFont="1" applyBorder="1" applyAlignment="1">
      <alignment vertical="center"/>
    </xf>
    <xf numFmtId="0" fontId="0" fillId="0" borderId="0" xfId="0" applyAlignment="1">
      <alignment vertical="center" wrapText="1"/>
    </xf>
    <xf numFmtId="0" fontId="83" fillId="0" borderId="11" xfId="0" applyFont="1" applyFill="1" applyBorder="1" applyAlignment="1">
      <alignment horizontal="center" vertical="center" wrapText="1"/>
    </xf>
    <xf numFmtId="0" fontId="0" fillId="0" borderId="0" xfId="0" applyAlignment="1">
      <alignment horizontal="center" vertical="center"/>
    </xf>
    <xf numFmtId="0" fontId="83" fillId="33" borderId="10" xfId="0" applyFont="1" applyFill="1" applyBorder="1" applyAlignment="1">
      <alignment horizontal="center" vertical="center" wrapText="1"/>
    </xf>
    <xf numFmtId="0" fontId="83" fillId="33" borderId="10" xfId="0" applyFont="1" applyFill="1" applyBorder="1" applyAlignment="1">
      <alignment vertical="center"/>
    </xf>
    <xf numFmtId="0" fontId="85" fillId="33" borderId="10" xfId="0" applyFont="1" applyFill="1" applyBorder="1" applyAlignment="1">
      <alignment horizontal="center" vertical="center" wrapText="1"/>
    </xf>
    <xf numFmtId="0" fontId="85" fillId="0" borderId="11" xfId="0" applyFont="1" applyBorder="1" applyAlignment="1">
      <alignment vertical="center" wrapText="1"/>
    </xf>
    <xf numFmtId="0" fontId="89" fillId="0" borderId="11" xfId="0" applyFont="1" applyBorder="1" applyAlignment="1">
      <alignment vertical="center" wrapText="1"/>
    </xf>
    <xf numFmtId="0" fontId="87" fillId="33" borderId="10" xfId="0" applyFont="1" applyFill="1" applyBorder="1" applyAlignment="1">
      <alignment horizontal="center" vertical="center" wrapText="1"/>
    </xf>
    <xf numFmtId="44" fontId="89" fillId="0" borderId="11" xfId="0" applyNumberFormat="1" applyFont="1" applyBorder="1" applyAlignment="1">
      <alignment vertical="center" wrapText="1"/>
    </xf>
    <xf numFmtId="0" fontId="83" fillId="34" borderId="11" xfId="0" applyFont="1" applyFill="1" applyBorder="1" applyAlignment="1">
      <alignment vertical="center" wrapText="1"/>
    </xf>
    <xf numFmtId="0" fontId="83" fillId="33" borderId="10" xfId="0" applyFont="1" applyFill="1" applyBorder="1" applyAlignment="1">
      <alignment horizontal="center" vertical="center"/>
    </xf>
    <xf numFmtId="170" fontId="79" fillId="33" borderId="11" xfId="0" applyNumberFormat="1" applyFont="1" applyFill="1" applyBorder="1" applyAlignment="1">
      <alignment horizontal="center" vertical="center"/>
    </xf>
    <xf numFmtId="44" fontId="83" fillId="33" borderId="11" xfId="0" applyNumberFormat="1" applyFont="1" applyFill="1" applyBorder="1" applyAlignment="1">
      <alignment horizontal="center" vertical="center"/>
    </xf>
    <xf numFmtId="170" fontId="82" fillId="33" borderId="11" xfId="0" applyNumberFormat="1" applyFont="1" applyFill="1" applyBorder="1" applyAlignment="1">
      <alignment horizontal="center" vertical="center"/>
    </xf>
    <xf numFmtId="44" fontId="87" fillId="33" borderId="11" xfId="0" applyNumberFormat="1" applyFont="1" applyFill="1" applyBorder="1" applyAlignment="1">
      <alignment horizontal="center" vertical="center"/>
    </xf>
    <xf numFmtId="0" fontId="88" fillId="37" borderId="11" xfId="0" applyFont="1" applyFill="1" applyBorder="1" applyAlignment="1">
      <alignment horizontal="center" vertical="center" wrapText="1"/>
    </xf>
    <xf numFmtId="0" fontId="88" fillId="37" borderId="12" xfId="0" applyFont="1" applyFill="1" applyBorder="1" applyAlignment="1">
      <alignment horizontal="center" vertical="center" wrapText="1"/>
    </xf>
    <xf numFmtId="0" fontId="88" fillId="37" borderId="35" xfId="0" applyFont="1" applyFill="1" applyBorder="1" applyAlignment="1">
      <alignment horizontal="center" vertical="center"/>
    </xf>
    <xf numFmtId="0" fontId="88" fillId="37" borderId="11" xfId="0" applyFont="1" applyFill="1" applyBorder="1" applyAlignment="1">
      <alignment horizontal="center" vertical="center"/>
    </xf>
    <xf numFmtId="0" fontId="88" fillId="37" borderId="12" xfId="0" applyFont="1" applyFill="1" applyBorder="1" applyAlignment="1">
      <alignment horizontal="center" vertical="center"/>
    </xf>
    <xf numFmtId="0" fontId="84" fillId="33" borderId="10" xfId="0" applyFont="1" applyFill="1" applyBorder="1" applyAlignment="1">
      <alignment horizontal="center" vertical="center"/>
    </xf>
    <xf numFmtId="0" fontId="91" fillId="0" borderId="31" xfId="0" applyFont="1" applyBorder="1" applyAlignment="1">
      <alignment horizontal="center" vertical="center" wrapText="1"/>
    </xf>
    <xf numFmtId="0" fontId="92" fillId="0" borderId="32" xfId="0" applyFont="1" applyBorder="1" applyAlignment="1">
      <alignment vertical="center"/>
    </xf>
    <xf numFmtId="0" fontId="93" fillId="0" borderId="32" xfId="0" applyFont="1" applyBorder="1" applyAlignment="1">
      <alignment vertical="center" wrapText="1"/>
    </xf>
    <xf numFmtId="0" fontId="93" fillId="0" borderId="32" xfId="0" applyFont="1" applyBorder="1" applyAlignment="1">
      <alignment vertical="center"/>
    </xf>
    <xf numFmtId="0" fontId="93" fillId="0" borderId="32" xfId="0" applyFont="1" applyBorder="1" applyAlignment="1">
      <alignment horizontal="center" vertical="center"/>
    </xf>
    <xf numFmtId="170" fontId="93" fillId="0" borderId="32" xfId="44" applyFont="1" applyBorder="1" applyAlignment="1">
      <alignment vertical="center"/>
    </xf>
    <xf numFmtId="170" fontId="91" fillId="0" borderId="32" xfId="44" applyFont="1" applyBorder="1" applyAlignment="1">
      <alignment horizontal="center" vertical="center" wrapText="1"/>
    </xf>
    <xf numFmtId="170" fontId="93" fillId="0" borderId="33" xfId="0" applyNumberFormat="1" applyFont="1" applyBorder="1" applyAlignment="1">
      <alignment vertical="center"/>
    </xf>
    <xf numFmtId="170" fontId="94" fillId="0" borderId="34" xfId="0" applyNumberFormat="1" applyFont="1" applyBorder="1" applyAlignment="1">
      <alignment vertical="center"/>
    </xf>
    <xf numFmtId="0" fontId="93" fillId="33" borderId="12" xfId="0" applyFont="1" applyFill="1" applyBorder="1" applyAlignment="1">
      <alignment horizontal="center" vertical="center"/>
    </xf>
    <xf numFmtId="0" fontId="93" fillId="33" borderId="11" xfId="0" applyFont="1" applyFill="1" applyBorder="1" applyAlignment="1">
      <alignment horizontal="center" vertical="center"/>
    </xf>
    <xf numFmtId="0" fontId="93" fillId="33" borderId="10" xfId="0" applyFont="1" applyFill="1" applyBorder="1" applyAlignment="1">
      <alignment horizontal="center" vertical="center"/>
    </xf>
    <xf numFmtId="0" fontId="93" fillId="0" borderId="11" xfId="0" applyFont="1" applyBorder="1" applyAlignment="1">
      <alignment vertical="center" wrapText="1"/>
    </xf>
    <xf numFmtId="0" fontId="95" fillId="0" borderId="0" xfId="0" applyFont="1" applyAlignment="1">
      <alignment vertical="center"/>
    </xf>
    <xf numFmtId="0" fontId="9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91" fillId="0" borderId="11" xfId="0" applyFont="1" applyFill="1" applyBorder="1" applyAlignment="1">
      <alignment vertical="center" wrapText="1"/>
    </xf>
    <xf numFmtId="0" fontId="91" fillId="0" borderId="11" xfId="0" applyFont="1" applyFill="1" applyBorder="1" applyAlignment="1">
      <alignment horizontal="center" vertical="center"/>
    </xf>
    <xf numFmtId="170" fontId="91" fillId="0" borderId="11" xfId="44" applyFont="1" applyFill="1" applyBorder="1" applyAlignment="1">
      <alignment vertical="center"/>
    </xf>
    <xf numFmtId="170" fontId="91" fillId="0" borderId="11" xfId="44" applyFont="1" applyFill="1" applyBorder="1" applyAlignment="1">
      <alignment horizontal="center" vertical="center" wrapText="1"/>
    </xf>
    <xf numFmtId="170" fontId="96" fillId="0" borderId="11" xfId="0" applyNumberFormat="1" applyFont="1" applyFill="1" applyBorder="1" applyAlignment="1">
      <alignment vertical="center"/>
    </xf>
    <xf numFmtId="0" fontId="91" fillId="0" borderId="10" xfId="0" applyFont="1" applyFill="1" applyBorder="1" applyAlignment="1">
      <alignment horizontal="center" vertical="center"/>
    </xf>
    <xf numFmtId="0" fontId="95" fillId="0" borderId="0" xfId="0" applyFont="1" applyFill="1" applyAlignment="1">
      <alignment vertical="center"/>
    </xf>
    <xf numFmtId="0" fontId="79" fillId="0" borderId="11" xfId="0" applyFont="1" applyBorder="1" applyAlignment="1">
      <alignment vertical="top" wrapText="1"/>
    </xf>
    <xf numFmtId="0" fontId="83" fillId="0" borderId="0" xfId="0" applyFont="1" applyBorder="1" applyAlignment="1">
      <alignment vertical="center" wrapText="1"/>
    </xf>
    <xf numFmtId="0" fontId="79" fillId="0" borderId="0" xfId="0" applyFont="1" applyBorder="1" applyAlignment="1">
      <alignment horizontal="left" wrapText="1"/>
    </xf>
    <xf numFmtId="0" fontId="81" fillId="0" borderId="11" xfId="0" applyFont="1" applyBorder="1" applyAlignment="1">
      <alignment horizontal="center" vertical="center" wrapText="1"/>
    </xf>
    <xf numFmtId="0" fontId="85" fillId="38" borderId="10" xfId="0" applyFont="1" applyFill="1" applyBorder="1" applyAlignment="1">
      <alignment horizontal="center" vertical="center" wrapText="1"/>
    </xf>
    <xf numFmtId="0" fontId="85" fillId="38" borderId="11" xfId="0" applyFont="1" applyFill="1" applyBorder="1" applyAlignment="1">
      <alignment horizontal="center" vertical="center" wrapText="1"/>
    </xf>
    <xf numFmtId="0" fontId="97" fillId="0" borderId="0" xfId="0" applyFont="1" applyAlignment="1">
      <alignment vertical="center" wrapText="1"/>
    </xf>
    <xf numFmtId="0" fontId="98" fillId="0" borderId="11" xfId="0" applyFont="1" applyBorder="1" applyAlignment="1">
      <alignment horizontal="center" vertical="center" wrapText="1"/>
    </xf>
    <xf numFmtId="0" fontId="23" fillId="35" borderId="11" xfId="0" applyFont="1" applyFill="1" applyBorder="1" applyAlignment="1">
      <alignment horizontal="center" vertical="center" wrapText="1"/>
    </xf>
    <xf numFmtId="0" fontId="99" fillId="0" borderId="11" xfId="0" applyFont="1" applyBorder="1" applyAlignment="1">
      <alignment horizontal="left" vertical="center" wrapText="1"/>
    </xf>
    <xf numFmtId="0" fontId="98" fillId="0" borderId="11" xfId="0" applyFont="1" applyBorder="1" applyAlignment="1">
      <alignment vertical="center"/>
    </xf>
    <xf numFmtId="0" fontId="98" fillId="0" borderId="11" xfId="0" applyFont="1" applyBorder="1" applyAlignment="1">
      <alignment horizontal="center" vertical="center"/>
    </xf>
    <xf numFmtId="170" fontId="98" fillId="0" borderId="11" xfId="44" applyFont="1" applyBorder="1" applyAlignment="1">
      <alignment vertical="center"/>
    </xf>
    <xf numFmtId="170" fontId="86" fillId="0" borderId="11" xfId="0" applyNumberFormat="1" applyFont="1" applyBorder="1" applyAlignment="1">
      <alignment vertical="center"/>
    </xf>
    <xf numFmtId="0" fontId="99" fillId="0" borderId="0" xfId="0" applyFont="1" applyAlignment="1">
      <alignment/>
    </xf>
    <xf numFmtId="0" fontId="99" fillId="0" borderId="0" xfId="0" applyFont="1" applyAlignment="1">
      <alignment vertical="center"/>
    </xf>
    <xf numFmtId="0" fontId="100" fillId="0" borderId="0" xfId="0" applyFont="1" applyAlignment="1">
      <alignment horizontal="left" vertical="center" wrapText="1" indent="1"/>
    </xf>
    <xf numFmtId="0" fontId="98" fillId="0" borderId="11" xfId="0" applyFont="1" applyBorder="1" applyAlignment="1">
      <alignment vertical="center" wrapText="1"/>
    </xf>
    <xf numFmtId="0" fontId="101" fillId="0" borderId="0" xfId="0" applyFont="1" applyAlignment="1">
      <alignment horizontal="center" vertical="center" wrapText="1"/>
    </xf>
    <xf numFmtId="0" fontId="100" fillId="0" borderId="0" xfId="0" applyFont="1" applyAlignment="1">
      <alignment vertical="center" wrapText="1"/>
    </xf>
    <xf numFmtId="0" fontId="102" fillId="0" borderId="0" xfId="0" applyFont="1" applyAlignment="1">
      <alignment vertical="center" wrapText="1"/>
    </xf>
    <xf numFmtId="0" fontId="103" fillId="0" borderId="0" xfId="0" applyFont="1" applyAlignment="1">
      <alignment vertical="center" wrapText="1"/>
    </xf>
    <xf numFmtId="16" fontId="98" fillId="0" borderId="11" xfId="0" applyNumberFormat="1" applyFont="1" applyBorder="1" applyAlignment="1">
      <alignment horizontal="center" vertical="center" wrapText="1"/>
    </xf>
    <xf numFmtId="0" fontId="99" fillId="0" borderId="0" xfId="0" applyFont="1" applyAlignment="1">
      <alignment vertical="center" wrapText="1"/>
    </xf>
    <xf numFmtId="170" fontId="98" fillId="0" borderId="11" xfId="44" applyFont="1" applyBorder="1" applyAlignment="1">
      <alignment vertical="center" wrapText="1"/>
    </xf>
    <xf numFmtId="0" fontId="64" fillId="0" borderId="0" xfId="0" applyFont="1" applyAlignment="1">
      <alignment horizontal="center" vertical="center"/>
    </xf>
    <xf numFmtId="0" fontId="102" fillId="0" borderId="0" xfId="0" applyFont="1" applyAlignment="1">
      <alignment wrapText="1"/>
    </xf>
    <xf numFmtId="170" fontId="85" fillId="36" borderId="36" xfId="44" applyFont="1" applyFill="1" applyBorder="1" applyAlignment="1">
      <alignment horizontal="right" vertical="center" wrapText="1"/>
    </xf>
    <xf numFmtId="170" fontId="85" fillId="36" borderId="37" xfId="44" applyFont="1" applyFill="1" applyBorder="1" applyAlignment="1">
      <alignment horizontal="right" vertical="center" wrapText="1"/>
    </xf>
    <xf numFmtId="170" fontId="85" fillId="36" borderId="38" xfId="44" applyFont="1" applyFill="1" applyBorder="1" applyAlignment="1">
      <alignment horizontal="right" vertical="center" wrapText="1"/>
    </xf>
    <xf numFmtId="0" fontId="104" fillId="0" borderId="0" xfId="0" applyFont="1" applyAlignment="1">
      <alignment horizontal="center" vertical="center"/>
    </xf>
    <xf numFmtId="0" fontId="14" fillId="36" borderId="10" xfId="0" applyFont="1" applyFill="1" applyBorder="1" applyAlignment="1">
      <alignment horizontal="center" vertical="center" wrapText="1"/>
    </xf>
    <xf numFmtId="0" fontId="86" fillId="36" borderId="35" xfId="0" applyFont="1" applyFill="1" applyBorder="1" applyAlignment="1">
      <alignment horizontal="center" vertical="center" wrapText="1"/>
    </xf>
    <xf numFmtId="0" fontId="86" fillId="36" borderId="12" xfId="0" applyFont="1" applyFill="1" applyBorder="1" applyAlignment="1">
      <alignment horizontal="center" vertical="center" wrapText="1"/>
    </xf>
    <xf numFmtId="0" fontId="12" fillId="0" borderId="39" xfId="0" applyFont="1" applyBorder="1" applyAlignment="1">
      <alignment horizontal="left" vertical="center" wrapText="1"/>
    </xf>
    <xf numFmtId="0" fontId="83" fillId="0" borderId="40" xfId="0" applyFont="1" applyBorder="1" applyAlignment="1">
      <alignment horizontal="left" vertical="center" wrapText="1"/>
    </xf>
    <xf numFmtId="0" fontId="105" fillId="36" borderId="11" xfId="0" applyFont="1" applyFill="1" applyBorder="1" applyAlignment="1">
      <alignment horizontal="center" vertical="center" wrapText="1"/>
    </xf>
    <xf numFmtId="0" fontId="85" fillId="38" borderId="11" xfId="0" applyFont="1" applyFill="1" applyBorder="1" applyAlignment="1">
      <alignment horizontal="center" vertical="center" wrapText="1"/>
    </xf>
    <xf numFmtId="0" fontId="85" fillId="38" borderId="10" xfId="0" applyFont="1" applyFill="1" applyBorder="1" applyAlignment="1">
      <alignment horizontal="center" vertical="center" wrapText="1"/>
    </xf>
    <xf numFmtId="0" fontId="87" fillId="33" borderId="13" xfId="0" applyFont="1" applyFill="1" applyBorder="1" applyAlignment="1">
      <alignment horizontal="center" vertical="center"/>
    </xf>
    <xf numFmtId="0" fontId="87" fillId="33" borderId="15" xfId="0" applyFont="1" applyFill="1" applyBorder="1" applyAlignment="1">
      <alignment horizontal="center" vertical="center"/>
    </xf>
    <xf numFmtId="0" fontId="83"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87" fillId="36" borderId="35" xfId="0" applyFont="1" applyFill="1" applyBorder="1" applyAlignment="1">
      <alignment horizontal="center" vertical="center" wrapText="1"/>
    </xf>
    <xf numFmtId="0" fontId="87" fillId="36" borderId="12" xfId="0" applyFont="1" applyFill="1" applyBorder="1" applyAlignment="1">
      <alignment horizontal="center" vertical="center" wrapText="1"/>
    </xf>
    <xf numFmtId="0" fontId="12" fillId="0" borderId="40" xfId="0" applyFont="1" applyBorder="1" applyAlignment="1">
      <alignment horizontal="left" vertical="center" wrapText="1"/>
    </xf>
    <xf numFmtId="0" fontId="79"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82" fillId="0" borderId="35" xfId="0" applyFont="1" applyBorder="1" applyAlignment="1">
      <alignment horizontal="center" vertical="center" wrapText="1"/>
    </xf>
    <xf numFmtId="0" fontId="82" fillId="0" borderId="12" xfId="0" applyFont="1" applyBorder="1" applyAlignment="1">
      <alignment horizontal="center" vertical="center" wrapText="1"/>
    </xf>
    <xf numFmtId="0" fontId="79" fillId="0" borderId="41" xfId="0" applyFont="1" applyBorder="1" applyAlignment="1">
      <alignment horizontal="center" wrapText="1"/>
    </xf>
    <xf numFmtId="0" fontId="79" fillId="0" borderId="42" xfId="0" applyFont="1" applyBorder="1" applyAlignment="1">
      <alignment horizontal="center" wrapText="1"/>
    </xf>
    <xf numFmtId="170" fontId="79" fillId="33" borderId="10" xfId="0" applyNumberFormat="1" applyFont="1" applyFill="1" applyBorder="1" applyAlignment="1">
      <alignment horizontal="center" wrapText="1"/>
    </xf>
    <xf numFmtId="170" fontId="79" fillId="33" borderId="35" xfId="0" applyNumberFormat="1" applyFont="1" applyFill="1" applyBorder="1" applyAlignment="1">
      <alignment horizontal="center" wrapText="1"/>
    </xf>
    <xf numFmtId="170" fontId="79" fillId="33" borderId="12" xfId="0" applyNumberFormat="1" applyFont="1" applyFill="1" applyBorder="1" applyAlignment="1">
      <alignment horizontal="center" wrapText="1"/>
    </xf>
    <xf numFmtId="0" fontId="77" fillId="0" borderId="0" xfId="0" applyFont="1" applyAlignment="1">
      <alignment horizontal="center"/>
    </xf>
    <xf numFmtId="0" fontId="0" fillId="0" borderId="0" xfId="0" applyAlignment="1">
      <alignment horizontal="center"/>
    </xf>
    <xf numFmtId="0" fontId="77" fillId="0" borderId="17"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83"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8.875" defaultRowHeight="15.75"/>
  <cols>
    <col min="1" max="1" width="8.875" style="117" customWidth="1"/>
    <col min="2" max="2" width="10.625" style="117" customWidth="1"/>
    <col min="3" max="3" width="29.125" style="117" customWidth="1"/>
    <col min="4" max="4" width="8.875" style="117" customWidth="1"/>
    <col min="5" max="7" width="8.875" style="129" customWidth="1"/>
    <col min="8" max="8" width="10.125" style="117" customWidth="1"/>
    <col min="9" max="9" width="8.875" style="117" customWidth="1"/>
    <col min="10" max="10" width="11.50390625" style="117" customWidth="1"/>
    <col min="11" max="11" width="10.625" style="117" customWidth="1"/>
    <col min="12" max="12" width="8.875" style="117" customWidth="1"/>
    <col min="13" max="13" width="14.625" style="117" customWidth="1"/>
    <col min="14" max="18" width="8.875" style="117" customWidth="1"/>
    <col min="19" max="19" width="19.125" style="127" customWidth="1"/>
    <col min="20" max="16384" width="8.875" style="117" customWidth="1"/>
  </cols>
  <sheetData>
    <row r="1" spans="1:19" ht="33.75" customHeight="1">
      <c r="A1" s="47"/>
      <c r="B1" s="202" t="s">
        <v>0</v>
      </c>
      <c r="C1" s="202"/>
      <c r="D1" s="202"/>
      <c r="E1" s="202"/>
      <c r="F1" s="202"/>
      <c r="G1" s="202"/>
      <c r="H1" s="202"/>
      <c r="I1" s="202"/>
      <c r="J1" s="202"/>
      <c r="K1" s="202"/>
      <c r="L1" s="202"/>
      <c r="M1" s="202"/>
      <c r="N1" s="48"/>
      <c r="O1" s="48"/>
      <c r="P1" s="48"/>
      <c r="Q1" s="48"/>
      <c r="R1" s="47"/>
      <c r="S1" s="23"/>
    </row>
    <row r="2" spans="1:19" ht="33" customHeight="1">
      <c r="A2" s="47"/>
      <c r="B2" s="203" t="s">
        <v>179</v>
      </c>
      <c r="C2" s="204"/>
      <c r="D2" s="204"/>
      <c r="E2" s="204"/>
      <c r="F2" s="204"/>
      <c r="G2" s="204"/>
      <c r="H2" s="204"/>
      <c r="I2" s="204"/>
      <c r="J2" s="204"/>
      <c r="K2" s="204"/>
      <c r="L2" s="204"/>
      <c r="M2" s="204"/>
      <c r="N2" s="204"/>
      <c r="O2" s="204"/>
      <c r="P2" s="204"/>
      <c r="Q2" s="205"/>
      <c r="R2" s="47"/>
      <c r="S2" s="23"/>
    </row>
    <row r="3" spans="1:19" ht="33" customHeight="1">
      <c r="A3" s="47"/>
      <c r="B3" s="206" t="s">
        <v>154</v>
      </c>
      <c r="C3" s="207"/>
      <c r="D3" s="207"/>
      <c r="E3" s="207"/>
      <c r="F3" s="207"/>
      <c r="G3" s="207"/>
      <c r="H3" s="207"/>
      <c r="I3" s="207"/>
      <c r="J3" s="207"/>
      <c r="K3" s="207"/>
      <c r="L3" s="207"/>
      <c r="M3" s="207"/>
      <c r="N3" s="207"/>
      <c r="O3" s="207"/>
      <c r="P3" s="207"/>
      <c r="Q3" s="207"/>
      <c r="R3" s="47"/>
      <c r="S3" s="23"/>
    </row>
    <row r="4" spans="1:19" ht="36.75" customHeight="1">
      <c r="A4" s="208" t="s">
        <v>157</v>
      </c>
      <c r="B4" s="208"/>
      <c r="C4" s="208"/>
      <c r="D4" s="208"/>
      <c r="E4" s="208"/>
      <c r="F4" s="208"/>
      <c r="G4" s="208"/>
      <c r="H4" s="208"/>
      <c r="I4" s="208"/>
      <c r="J4" s="208"/>
      <c r="K4" s="208"/>
      <c r="L4" s="208"/>
      <c r="M4" s="208"/>
      <c r="N4" s="209" t="s">
        <v>13</v>
      </c>
      <c r="O4" s="209"/>
      <c r="P4" s="209"/>
      <c r="Q4" s="209"/>
      <c r="R4" s="210"/>
      <c r="S4" s="211"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5" t="s">
        <v>23</v>
      </c>
      <c r="S5" s="212"/>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5" customHeight="1">
      <c r="A9" s="45" t="s">
        <v>41</v>
      </c>
      <c r="B9" s="71" t="s">
        <v>36</v>
      </c>
      <c r="C9" s="74" t="s">
        <v>30</v>
      </c>
      <c r="D9" s="67" t="s">
        <v>45</v>
      </c>
      <c r="E9" s="66" t="s">
        <v>33</v>
      </c>
      <c r="F9" s="66" t="s">
        <v>34</v>
      </c>
      <c r="G9" s="66">
        <v>30</v>
      </c>
      <c r="H9" s="51">
        <v>79000</v>
      </c>
      <c r="I9" s="45">
        <v>1</v>
      </c>
      <c r="J9" s="51">
        <f aca="true" t="shared" si="0" ref="J9:J16">H9*I9</f>
        <v>79000</v>
      </c>
      <c r="K9" s="51">
        <f aca="true" t="shared" si="1" ref="K9:K16">J9*0.09</f>
        <v>7110</v>
      </c>
      <c r="L9" s="51">
        <v>0</v>
      </c>
      <c r="M9" s="75">
        <f aca="true" t="shared" si="2" ref="M9:M34">J9+K9+L9</f>
        <v>86110</v>
      </c>
      <c r="N9" s="22" t="s">
        <v>49</v>
      </c>
      <c r="O9" s="22" t="s">
        <v>49</v>
      </c>
      <c r="P9" s="22" t="s">
        <v>180</v>
      </c>
      <c r="Q9" s="22" t="s">
        <v>49</v>
      </c>
      <c r="R9" s="130" t="s">
        <v>49</v>
      </c>
      <c r="S9" s="50" t="s">
        <v>186</v>
      </c>
    </row>
    <row r="10" spans="1:19" ht="31.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5" customHeight="1">
      <c r="A16" s="45" t="s">
        <v>41</v>
      </c>
      <c r="B16" s="71" t="s">
        <v>36</v>
      </c>
      <c r="C16" s="50" t="s">
        <v>43</v>
      </c>
      <c r="D16" s="67" t="s">
        <v>32</v>
      </c>
      <c r="E16" s="66" t="s">
        <v>33</v>
      </c>
      <c r="F16" s="66" t="s">
        <v>35</v>
      </c>
      <c r="G16" s="45">
        <v>10</v>
      </c>
      <c r="H16" s="51">
        <v>8730</v>
      </c>
      <c r="I16" s="66">
        <v>1</v>
      </c>
      <c r="J16" s="51">
        <f t="shared" si="0"/>
        <v>8730</v>
      </c>
      <c r="K16" s="51">
        <f t="shared" si="1"/>
        <v>785.6999999999999</v>
      </c>
      <c r="L16" s="51">
        <v>140</v>
      </c>
      <c r="M16" s="75">
        <f t="shared" si="2"/>
        <v>9655.7</v>
      </c>
      <c r="N16" s="22" t="s">
        <v>49</v>
      </c>
      <c r="O16" s="22" t="s">
        <v>180</v>
      </c>
      <c r="P16" s="22" t="s">
        <v>180</v>
      </c>
      <c r="Q16" s="22" t="s">
        <v>180</v>
      </c>
      <c r="R16" s="130" t="s">
        <v>49</v>
      </c>
      <c r="S16" s="50"/>
    </row>
    <row r="17" spans="1:19" ht="31.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5" customHeight="1">
      <c r="A22" s="45" t="s">
        <v>41</v>
      </c>
      <c r="B22" s="71" t="s">
        <v>36</v>
      </c>
      <c r="C22" s="50" t="s">
        <v>59</v>
      </c>
      <c r="D22" s="67" t="s">
        <v>32</v>
      </c>
      <c r="E22" s="66" t="s">
        <v>33</v>
      </c>
      <c r="F22" s="66" t="s">
        <v>34</v>
      </c>
      <c r="G22" s="45">
        <v>1</v>
      </c>
      <c r="H22" s="51">
        <v>6000</v>
      </c>
      <c r="I22" s="66">
        <v>1</v>
      </c>
      <c r="J22" s="51">
        <f aca="true" t="shared" si="3" ref="J22:J28">H22*I22</f>
        <v>6000</v>
      </c>
      <c r="K22" s="51">
        <f>J22*0.09</f>
        <v>540</v>
      </c>
      <c r="L22" s="51">
        <v>200</v>
      </c>
      <c r="M22" s="75">
        <f t="shared" si="2"/>
        <v>6740</v>
      </c>
      <c r="N22" s="49" t="s">
        <v>180</v>
      </c>
      <c r="O22" s="49" t="s">
        <v>49</v>
      </c>
      <c r="P22" s="49" t="s">
        <v>49</v>
      </c>
      <c r="Q22" s="49" t="s">
        <v>49</v>
      </c>
      <c r="R22" s="130" t="s">
        <v>49</v>
      </c>
      <c r="S22" s="50"/>
    </row>
    <row r="23" spans="1:19" ht="31.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6.75"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8.75"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39.75"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7" t="s">
        <v>79</v>
      </c>
    </row>
    <row r="36" spans="1:19" ht="31.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7" t="s">
        <v>79</v>
      </c>
    </row>
    <row r="37" spans="1:19" ht="48.75"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2.75"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8" t="s">
        <v>180</v>
      </c>
      <c r="S38" s="119" t="s">
        <v>79</v>
      </c>
    </row>
    <row r="39" spans="1:19" ht="31.5" customHeight="1">
      <c r="A39" s="45" t="s">
        <v>130</v>
      </c>
      <c r="B39" s="71" t="s">
        <v>36</v>
      </c>
      <c r="C39" s="50" t="s">
        <v>131</v>
      </c>
      <c r="D39" s="67" t="s">
        <v>48</v>
      </c>
      <c r="E39" s="66" t="s">
        <v>33</v>
      </c>
      <c r="F39" s="66" t="s">
        <v>49</v>
      </c>
      <c r="G39" s="66">
        <v>15</v>
      </c>
      <c r="H39" s="62">
        <v>92900</v>
      </c>
      <c r="I39" s="45">
        <v>1</v>
      </c>
      <c r="J39" s="63">
        <f aca="true" t="shared" si="4" ref="J39:J52">H39*I39</f>
        <v>92900</v>
      </c>
      <c r="K39" s="63">
        <f aca="true" t="shared" si="5" ref="K39:K46">J39*0.09</f>
        <v>8361</v>
      </c>
      <c r="L39" s="63">
        <v>4500</v>
      </c>
      <c r="M39" s="64">
        <f aca="true" t="shared" si="6" ref="M39:M53">SUM(J39:L39)</f>
        <v>105761</v>
      </c>
      <c r="N39" s="139" t="s">
        <v>49</v>
      </c>
      <c r="O39" s="140" t="s">
        <v>180</v>
      </c>
      <c r="P39" s="49" t="s">
        <v>180</v>
      </c>
      <c r="Q39" s="49" t="s">
        <v>180</v>
      </c>
      <c r="R39" s="138" t="s">
        <v>49</v>
      </c>
      <c r="S39" s="50" t="s">
        <v>79</v>
      </c>
    </row>
    <row r="40" spans="1:19" ht="31.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9" t="s">
        <v>49</v>
      </c>
      <c r="O40" s="140" t="s">
        <v>180</v>
      </c>
      <c r="P40" s="49" t="s">
        <v>180</v>
      </c>
      <c r="Q40" s="49" t="s">
        <v>180</v>
      </c>
      <c r="R40" s="138" t="s">
        <v>49</v>
      </c>
      <c r="S40" s="50"/>
    </row>
    <row r="41" spans="1:19" ht="31.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9" t="s">
        <v>49</v>
      </c>
      <c r="O41" s="140" t="s">
        <v>49</v>
      </c>
      <c r="P41" s="49" t="s">
        <v>180</v>
      </c>
      <c r="Q41" s="49" t="s">
        <v>180</v>
      </c>
      <c r="R41" s="138"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9" t="s">
        <v>49</v>
      </c>
      <c r="O42" s="140" t="s">
        <v>180</v>
      </c>
      <c r="P42" s="49" t="s">
        <v>180</v>
      </c>
      <c r="Q42" s="49" t="s">
        <v>180</v>
      </c>
      <c r="R42" s="138"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9" t="s">
        <v>49</v>
      </c>
      <c r="O43" s="140" t="s">
        <v>180</v>
      </c>
      <c r="P43" s="49" t="s">
        <v>180</v>
      </c>
      <c r="Q43" s="49" t="s">
        <v>180</v>
      </c>
      <c r="R43" s="138"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9" t="s">
        <v>49</v>
      </c>
      <c r="O44" s="140" t="s">
        <v>180</v>
      </c>
      <c r="P44" s="49" t="s">
        <v>180</v>
      </c>
      <c r="Q44" s="49" t="s">
        <v>180</v>
      </c>
      <c r="R44" s="138"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9" t="s">
        <v>49</v>
      </c>
      <c r="O45" s="140" t="s">
        <v>49</v>
      </c>
      <c r="P45" s="49" t="s">
        <v>180</v>
      </c>
      <c r="Q45" s="49" t="s">
        <v>180</v>
      </c>
      <c r="R45" s="138"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40" t="s">
        <v>49</v>
      </c>
      <c r="P46" s="49" t="s">
        <v>180</v>
      </c>
      <c r="Q46" s="49" t="s">
        <v>180</v>
      </c>
      <c r="R46" s="138" t="s">
        <v>49</v>
      </c>
      <c r="S46" s="50"/>
    </row>
    <row r="47" spans="1:19" ht="31.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9" t="s">
        <v>180</v>
      </c>
      <c r="O47" s="140" t="s">
        <v>49</v>
      </c>
      <c r="P47" s="49" t="s">
        <v>180</v>
      </c>
      <c r="Q47" s="49" t="s">
        <v>180</v>
      </c>
      <c r="R47" s="138" t="s">
        <v>49</v>
      </c>
      <c r="S47" s="50" t="s">
        <v>106</v>
      </c>
    </row>
    <row r="48" spans="1:19" ht="31.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9" t="s">
        <v>180</v>
      </c>
      <c r="O48" s="140" t="s">
        <v>49</v>
      </c>
      <c r="P48" s="49" t="s">
        <v>180</v>
      </c>
      <c r="Q48" s="49" t="s">
        <v>180</v>
      </c>
      <c r="R48" s="138" t="s">
        <v>49</v>
      </c>
      <c r="S48" s="50" t="s">
        <v>108</v>
      </c>
    </row>
    <row r="49" spans="1:19" ht="31.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9" t="s">
        <v>180</v>
      </c>
      <c r="O49" s="140" t="s">
        <v>49</v>
      </c>
      <c r="P49" s="49" t="s">
        <v>180</v>
      </c>
      <c r="Q49" s="49" t="s">
        <v>180</v>
      </c>
      <c r="R49" s="138" t="s">
        <v>49</v>
      </c>
      <c r="S49" s="50" t="s">
        <v>110</v>
      </c>
    </row>
    <row r="50" spans="1:19" ht="31.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9" t="s">
        <v>180</v>
      </c>
      <c r="O50" s="140" t="s">
        <v>49</v>
      </c>
      <c r="P50" s="49" t="s">
        <v>180</v>
      </c>
      <c r="Q50" s="49" t="s">
        <v>180</v>
      </c>
      <c r="R50" s="138" t="s">
        <v>49</v>
      </c>
      <c r="S50" s="50" t="s">
        <v>112</v>
      </c>
    </row>
    <row r="51" spans="1:19" ht="31.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9" t="s">
        <v>180</v>
      </c>
      <c r="O51" s="140" t="s">
        <v>49</v>
      </c>
      <c r="P51" s="49" t="s">
        <v>180</v>
      </c>
      <c r="Q51" s="49" t="s">
        <v>180</v>
      </c>
      <c r="R51" s="138" t="s">
        <v>49</v>
      </c>
      <c r="S51" s="50"/>
    </row>
    <row r="52" spans="1:19" ht="31.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9" t="s">
        <v>180</v>
      </c>
      <c r="O52" s="140" t="s">
        <v>49</v>
      </c>
      <c r="P52" s="49" t="s">
        <v>180</v>
      </c>
      <c r="Q52" s="49" t="s">
        <v>180</v>
      </c>
      <c r="R52" s="138" t="s">
        <v>49</v>
      </c>
      <c r="S52" s="50"/>
    </row>
    <row r="53" spans="1:19" ht="31.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1" t="s">
        <v>49</v>
      </c>
      <c r="O53" s="142" t="s">
        <v>49</v>
      </c>
      <c r="P53" s="115" t="s">
        <v>49</v>
      </c>
      <c r="Q53" s="115" t="s">
        <v>49</v>
      </c>
      <c r="R53" s="138" t="s">
        <v>49</v>
      </c>
      <c r="S53" s="50"/>
    </row>
    <row r="54" spans="1:19" ht="31.5" customHeight="1">
      <c r="A54" s="45" t="s">
        <v>129</v>
      </c>
      <c r="B54" s="71" t="s">
        <v>96</v>
      </c>
      <c r="C54" s="50" t="s">
        <v>97</v>
      </c>
      <c r="D54" s="67" t="s">
        <v>98</v>
      </c>
      <c r="E54" s="66" t="s">
        <v>33</v>
      </c>
      <c r="F54" s="66" t="s">
        <v>34</v>
      </c>
      <c r="G54" s="66" t="s">
        <v>69</v>
      </c>
      <c r="H54" s="51">
        <v>24000</v>
      </c>
      <c r="I54" s="45">
        <v>1</v>
      </c>
      <c r="J54" s="81">
        <f aca="true" t="shared" si="7" ref="J54:J66">H54*I54</f>
        <v>24000</v>
      </c>
      <c r="K54" s="81">
        <v>0</v>
      </c>
      <c r="L54" s="82">
        <v>0</v>
      </c>
      <c r="M54" s="75">
        <f aca="true" t="shared" si="8" ref="M54:M66">J54+K54+L54</f>
        <v>24000</v>
      </c>
      <c r="N54" s="22" t="s">
        <v>180</v>
      </c>
      <c r="O54" s="22" t="s">
        <v>49</v>
      </c>
      <c r="P54" s="22" t="s">
        <v>180</v>
      </c>
      <c r="Q54" s="22" t="s">
        <v>180</v>
      </c>
      <c r="R54" s="138" t="s">
        <v>49</v>
      </c>
      <c r="S54" s="50" t="s">
        <v>119</v>
      </c>
    </row>
    <row r="55" spans="1:19" ht="46.5"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8" t="s">
        <v>49</v>
      </c>
      <c r="S55" s="50"/>
    </row>
    <row r="56" spans="1:19" ht="43.5"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8" t="s">
        <v>49</v>
      </c>
      <c r="S56" s="50"/>
    </row>
    <row r="57" spans="1:19" ht="31.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8" t="s">
        <v>49</v>
      </c>
      <c r="S57" s="50"/>
    </row>
    <row r="58" spans="1:19" ht="31.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8"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8" t="s">
        <v>49</v>
      </c>
      <c r="S59" s="50"/>
    </row>
    <row r="60" spans="1:19" ht="51.75"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8" t="s">
        <v>49</v>
      </c>
      <c r="S60" s="50"/>
    </row>
    <row r="61" spans="1:19" ht="31.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8" t="s">
        <v>49</v>
      </c>
      <c r="S61" s="50"/>
    </row>
    <row r="62" spans="1:19" ht="31.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8" t="s">
        <v>49</v>
      </c>
      <c r="S62" s="50"/>
    </row>
    <row r="63" spans="1:19" ht="31.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8" t="s">
        <v>49</v>
      </c>
      <c r="S63" s="50"/>
    </row>
    <row r="64" spans="1:19" s="171" customFormat="1" ht="31.5" customHeight="1">
      <c r="A64" s="163" t="s">
        <v>129</v>
      </c>
      <c r="B64" s="164" t="s">
        <v>96</v>
      </c>
      <c r="C64" s="165" t="s">
        <v>188</v>
      </c>
      <c r="D64" s="165" t="s">
        <v>122</v>
      </c>
      <c r="E64" s="166" t="s">
        <v>33</v>
      </c>
      <c r="F64" s="166" t="s">
        <v>69</v>
      </c>
      <c r="G64" s="166" t="s">
        <v>69</v>
      </c>
      <c r="H64" s="167">
        <v>95.6</v>
      </c>
      <c r="I64" s="166">
        <v>5</v>
      </c>
      <c r="J64" s="168">
        <f t="shared" si="7"/>
        <v>478</v>
      </c>
      <c r="K64" s="167">
        <f>J64*0.09</f>
        <v>43.019999999999996</v>
      </c>
      <c r="L64" s="168">
        <v>18</v>
      </c>
      <c r="M64" s="169">
        <f t="shared" si="8"/>
        <v>539.02</v>
      </c>
      <c r="N64" s="163" t="s">
        <v>49</v>
      </c>
      <c r="O64" s="163" t="s">
        <v>180</v>
      </c>
      <c r="P64" s="163" t="s">
        <v>49</v>
      </c>
      <c r="Q64" s="163" t="s">
        <v>49</v>
      </c>
      <c r="R64" s="170" t="s">
        <v>49</v>
      </c>
      <c r="S64" s="165" t="s">
        <v>189</v>
      </c>
    </row>
    <row r="65" spans="1:19" ht="31.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8" t="s">
        <v>49</v>
      </c>
      <c r="S65" s="50" t="s">
        <v>191</v>
      </c>
    </row>
    <row r="66" spans="1:19" ht="31.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5" customHeight="1" thickBot="1">
      <c r="A67" s="199" t="s">
        <v>175</v>
      </c>
      <c r="B67" s="200"/>
      <c r="C67" s="200"/>
      <c r="D67" s="200"/>
      <c r="E67" s="200"/>
      <c r="F67" s="200"/>
      <c r="G67" s="200"/>
      <c r="H67" s="200"/>
      <c r="I67" s="200"/>
      <c r="J67" s="200"/>
      <c r="K67" s="200"/>
      <c r="L67" s="201"/>
      <c r="M67" s="103">
        <f>SUM(M6:M66)</f>
        <v>1138371.8900000001</v>
      </c>
      <c r="N67" s="104"/>
      <c r="O67" s="105"/>
      <c r="P67" s="105"/>
      <c r="Q67" s="105"/>
      <c r="R67" s="132"/>
      <c r="S67" s="133">
        <v>1507039.3449000001</v>
      </c>
    </row>
    <row r="68" spans="1:19" ht="31.5" customHeight="1">
      <c r="A68" s="45" t="s">
        <v>129</v>
      </c>
      <c r="B68" s="72" t="s">
        <v>103</v>
      </c>
      <c r="C68" s="50" t="s">
        <v>104</v>
      </c>
      <c r="D68" s="53" t="s">
        <v>105</v>
      </c>
      <c r="E68" s="55" t="s">
        <v>33</v>
      </c>
      <c r="F68" s="55" t="s">
        <v>49</v>
      </c>
      <c r="G68" s="55">
        <v>10</v>
      </c>
      <c r="H68" s="52">
        <v>100</v>
      </c>
      <c r="I68" s="70">
        <v>5</v>
      </c>
      <c r="J68" s="83">
        <f aca="true" t="shared" si="9" ref="J68:J77">H68*I68</f>
        <v>500</v>
      </c>
      <c r="K68" s="52">
        <f>J68*0.09</f>
        <v>45</v>
      </c>
      <c r="L68" s="52">
        <v>20</v>
      </c>
      <c r="M68" s="84">
        <f>J68+K68+L68</f>
        <v>565</v>
      </c>
      <c r="N68" s="22" t="s">
        <v>49</v>
      </c>
      <c r="O68" s="22" t="s">
        <v>180</v>
      </c>
      <c r="P68" s="22" t="s">
        <v>49</v>
      </c>
      <c r="Q68" s="22" t="s">
        <v>49</v>
      </c>
      <c r="R68" s="138" t="s">
        <v>49</v>
      </c>
      <c r="S68" s="50"/>
    </row>
    <row r="69" spans="1:19" ht="31.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8" t="s">
        <v>49</v>
      </c>
      <c r="Q69" s="22" t="s">
        <v>49</v>
      </c>
      <c r="R69" s="138" t="s">
        <v>180</v>
      </c>
      <c r="S69" s="76"/>
    </row>
    <row r="70" spans="1:19" ht="31.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v>
      </c>
      <c r="N71" s="22" t="s">
        <v>49</v>
      </c>
      <c r="O71" s="22" t="s">
        <v>180</v>
      </c>
      <c r="P71" s="22" t="s">
        <v>49</v>
      </c>
      <c r="Q71" s="22" t="s">
        <v>49</v>
      </c>
      <c r="R71" s="138" t="s">
        <v>49</v>
      </c>
      <c r="S71" s="50"/>
    </row>
    <row r="72" spans="1:19" ht="31.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9" t="s">
        <v>49</v>
      </c>
      <c r="O72" s="140" t="s">
        <v>180</v>
      </c>
      <c r="P72" s="49" t="s">
        <v>180</v>
      </c>
      <c r="Q72" s="49" t="s">
        <v>180</v>
      </c>
      <c r="R72" s="138" t="s">
        <v>49</v>
      </c>
      <c r="S72" s="50"/>
    </row>
    <row r="73" spans="1:19" ht="31.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9" t="s">
        <v>49</v>
      </c>
      <c r="O74" s="140" t="s">
        <v>180</v>
      </c>
      <c r="P74" s="49" t="s">
        <v>180</v>
      </c>
      <c r="Q74" s="49" t="s">
        <v>180</v>
      </c>
      <c r="R74" s="138" t="s">
        <v>49</v>
      </c>
      <c r="S74" s="50"/>
    </row>
    <row r="75" spans="1:19" ht="31.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8" t="s">
        <v>49</v>
      </c>
      <c r="S75" s="50"/>
    </row>
    <row r="76" spans="1:19" ht="31.5" customHeight="1">
      <c r="A76" s="45" t="s">
        <v>41</v>
      </c>
      <c r="B76" s="71" t="s">
        <v>103</v>
      </c>
      <c r="C76" s="50" t="s">
        <v>47</v>
      </c>
      <c r="D76" s="67" t="s">
        <v>32</v>
      </c>
      <c r="E76" s="66" t="s">
        <v>42</v>
      </c>
      <c r="F76" s="66" t="s">
        <v>34</v>
      </c>
      <c r="G76" s="45">
        <v>20</v>
      </c>
      <c r="H76" s="51">
        <v>10077.66</v>
      </c>
      <c r="I76" s="66">
        <v>1</v>
      </c>
      <c r="J76" s="51">
        <f t="shared" si="9"/>
        <v>10077.66</v>
      </c>
      <c r="K76" s="51">
        <f>J76*0.09</f>
        <v>906.9893999999999</v>
      </c>
      <c r="L76" s="51">
        <f>1500+394.25</f>
        <v>1894.25</v>
      </c>
      <c r="M76" s="75">
        <f>J76+K76+L76</f>
        <v>12878.8994</v>
      </c>
      <c r="N76" s="143" t="s">
        <v>49</v>
      </c>
      <c r="O76" s="144" t="s">
        <v>180</v>
      </c>
      <c r="P76" s="144" t="s">
        <v>49</v>
      </c>
      <c r="Q76" s="144" t="s">
        <v>49</v>
      </c>
      <c r="R76" s="145" t="s">
        <v>49</v>
      </c>
      <c r="S76" s="50"/>
    </row>
    <row r="77" spans="1:19" ht="31.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4" t="s">
        <v>180</v>
      </c>
      <c r="Q77" s="144" t="s">
        <v>180</v>
      </c>
      <c r="R77" s="145" t="s">
        <v>49</v>
      </c>
      <c r="S77" s="50"/>
    </row>
    <row r="78" spans="1:19" ht="31.5" customHeight="1" thickBot="1">
      <c r="A78" s="199" t="s">
        <v>176</v>
      </c>
      <c r="B78" s="200"/>
      <c r="C78" s="200"/>
      <c r="D78" s="200"/>
      <c r="E78" s="200"/>
      <c r="F78" s="200"/>
      <c r="G78" s="200"/>
      <c r="H78" s="200"/>
      <c r="I78" s="200"/>
      <c r="J78" s="200"/>
      <c r="K78" s="200"/>
      <c r="L78" s="201"/>
      <c r="M78" s="103">
        <f>SUM(M68:M77)</f>
        <v>80323.8449</v>
      </c>
      <c r="N78" s="104"/>
      <c r="O78" s="105"/>
      <c r="P78" s="105"/>
      <c r="Q78" s="105"/>
      <c r="R78" s="132"/>
      <c r="S78" s="133" t="s">
        <v>4</v>
      </c>
    </row>
    <row r="79" spans="1:19" ht="31.5" customHeight="1">
      <c r="A79" s="45" t="s">
        <v>41</v>
      </c>
      <c r="B79" s="71" t="s">
        <v>139</v>
      </c>
      <c r="C79" s="50" t="s">
        <v>50</v>
      </c>
      <c r="D79" s="67" t="s">
        <v>48</v>
      </c>
      <c r="E79" s="66" t="s">
        <v>33</v>
      </c>
      <c r="F79" s="66" t="s">
        <v>49</v>
      </c>
      <c r="G79" s="45">
        <v>1</v>
      </c>
      <c r="H79" s="51">
        <v>5000</v>
      </c>
      <c r="I79" s="66">
        <v>1</v>
      </c>
      <c r="J79" s="51">
        <f aca="true" t="shared" si="10" ref="J79:J84">H79*I79</f>
        <v>5000</v>
      </c>
      <c r="K79" s="51">
        <f aca="true" t="shared" si="11" ref="K79:K84">J79*0.09</f>
        <v>450</v>
      </c>
      <c r="L79" s="51">
        <v>125</v>
      </c>
      <c r="M79" s="75">
        <f>J79+K79+L79</f>
        <v>5575</v>
      </c>
      <c r="N79" s="49" t="s">
        <v>49</v>
      </c>
      <c r="O79" s="49" t="s">
        <v>180</v>
      </c>
      <c r="P79" s="49" t="s">
        <v>180</v>
      </c>
      <c r="Q79" s="49" t="s">
        <v>180</v>
      </c>
      <c r="R79" s="138" t="s">
        <v>49</v>
      </c>
      <c r="S79" s="50"/>
    </row>
    <row r="80" spans="1:19" ht="31.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8" t="s">
        <v>49</v>
      </c>
      <c r="S80" s="50"/>
    </row>
    <row r="81" spans="1:19" ht="31.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8" t="s">
        <v>49</v>
      </c>
      <c r="S81" s="50"/>
    </row>
    <row r="82" spans="1:19" ht="31.5" customHeight="1">
      <c r="A82" s="45" t="s">
        <v>129</v>
      </c>
      <c r="B82" s="72" t="s">
        <v>139</v>
      </c>
      <c r="C82" s="50" t="s">
        <v>127</v>
      </c>
      <c r="D82" s="53" t="s">
        <v>128</v>
      </c>
      <c r="E82" s="55" t="s">
        <v>33</v>
      </c>
      <c r="F82" s="55" t="s">
        <v>49</v>
      </c>
      <c r="G82" s="55">
        <v>1</v>
      </c>
      <c r="H82" s="52">
        <v>19.99</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8" t="s">
        <v>49</v>
      </c>
      <c r="S83" s="50"/>
    </row>
    <row r="84" spans="1:19" ht="31.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6" t="s">
        <v>49</v>
      </c>
      <c r="O84" s="147" t="s">
        <v>180</v>
      </c>
      <c r="P84" s="147" t="s">
        <v>180</v>
      </c>
      <c r="Q84" s="147" t="s">
        <v>180</v>
      </c>
      <c r="R84" s="145" t="s">
        <v>49</v>
      </c>
      <c r="S84" s="50"/>
    </row>
    <row r="85" spans="1:19" ht="31.5" customHeight="1" thickBot="1">
      <c r="A85" s="199" t="s">
        <v>177</v>
      </c>
      <c r="B85" s="200"/>
      <c r="C85" s="200"/>
      <c r="D85" s="200"/>
      <c r="E85" s="200"/>
      <c r="F85" s="200"/>
      <c r="G85" s="200"/>
      <c r="H85" s="200"/>
      <c r="I85" s="200"/>
      <c r="J85" s="200"/>
      <c r="K85" s="200"/>
      <c r="L85" s="201"/>
      <c r="M85" s="103">
        <f>SUM(M79:M84)</f>
        <v>288343.61</v>
      </c>
      <c r="N85" s="104"/>
      <c r="O85" s="105"/>
      <c r="P85" s="105"/>
      <c r="Q85" s="105"/>
      <c r="R85" s="132"/>
      <c r="S85" s="133" t="s">
        <v>4</v>
      </c>
    </row>
    <row r="86" spans="1:19" ht="31.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8" t="s">
        <v>180</v>
      </c>
      <c r="S87" s="41"/>
    </row>
    <row r="88" spans="1:19" ht="52.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8" t="s">
        <v>180</v>
      </c>
      <c r="S88" s="41"/>
    </row>
    <row r="89" spans="1:19" ht="52.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8" t="s">
        <v>180</v>
      </c>
      <c r="S89" s="41"/>
    </row>
    <row r="90" spans="1:19" ht="31.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34871.28</v>
      </c>
      <c r="N90" s="98" t="s">
        <v>49</v>
      </c>
      <c r="O90" s="24" t="s">
        <v>49</v>
      </c>
      <c r="P90" s="24" t="s">
        <v>49</v>
      </c>
      <c r="Q90" s="24" t="s">
        <v>49</v>
      </c>
      <c r="R90" s="148" t="s">
        <v>180</v>
      </c>
      <c r="S90" s="41"/>
    </row>
    <row r="91" spans="1:19" ht="31.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8" t="s">
        <v>180</v>
      </c>
      <c r="S91" s="41"/>
    </row>
    <row r="92" spans="1:19" ht="31.5" customHeight="1" thickBot="1">
      <c r="A92" s="199" t="s">
        <v>164</v>
      </c>
      <c r="B92" s="200"/>
      <c r="C92" s="200"/>
      <c r="D92" s="200"/>
      <c r="E92" s="200"/>
      <c r="F92" s="200"/>
      <c r="G92" s="200"/>
      <c r="H92" s="200"/>
      <c r="I92" s="200"/>
      <c r="J92" s="200"/>
      <c r="K92" s="200"/>
      <c r="L92" s="201"/>
      <c r="M92" s="103">
        <f>SUM(M87:M91)</f>
        <v>73679.36</v>
      </c>
      <c r="N92" s="104"/>
      <c r="O92" s="105"/>
      <c r="P92" s="105"/>
      <c r="Q92" s="105"/>
      <c r="R92" s="132"/>
      <c r="S92" s="133"/>
    </row>
    <row r="93" spans="1:19" ht="31.5" customHeight="1" thickBot="1">
      <c r="A93" s="86" t="s">
        <v>165</v>
      </c>
      <c r="B93" s="86"/>
      <c r="C93" s="86"/>
      <c r="D93" s="86"/>
      <c r="E93" s="87"/>
      <c r="F93" s="87"/>
      <c r="G93" s="87"/>
      <c r="H93" s="86"/>
      <c r="I93" s="86"/>
      <c r="J93" s="88"/>
      <c r="K93" s="86"/>
      <c r="L93" s="86"/>
      <c r="M93" s="86"/>
      <c r="N93" s="87"/>
      <c r="O93" s="87"/>
      <c r="P93" s="87"/>
      <c r="Q93" s="87"/>
      <c r="R93" s="86"/>
      <c r="S93" s="134"/>
    </row>
    <row r="94" spans="1:19" s="162" customFormat="1" ht="31.5" customHeight="1" thickBot="1">
      <c r="A94" s="149" t="s">
        <v>129</v>
      </c>
      <c r="B94" s="150" t="s">
        <v>46</v>
      </c>
      <c r="C94" s="151" t="s">
        <v>166</v>
      </c>
      <c r="D94" s="152" t="s">
        <v>48</v>
      </c>
      <c r="E94" s="153" t="s">
        <v>69</v>
      </c>
      <c r="F94" s="153" t="s">
        <v>69</v>
      </c>
      <c r="G94" s="153" t="s">
        <v>69</v>
      </c>
      <c r="H94" s="154">
        <v>1200</v>
      </c>
      <c r="I94" s="153">
        <v>2</v>
      </c>
      <c r="J94" s="155">
        <f>H94*I94</f>
        <v>2400</v>
      </c>
      <c r="K94" s="156">
        <f>J94*0.09</f>
        <v>216</v>
      </c>
      <c r="L94" s="156">
        <v>0</v>
      </c>
      <c r="M94" s="157">
        <f>J94+K94+L94</f>
        <v>2616</v>
      </c>
      <c r="N94" s="158" t="s">
        <v>49</v>
      </c>
      <c r="O94" s="159" t="s">
        <v>49</v>
      </c>
      <c r="P94" s="159" t="s">
        <v>49</v>
      </c>
      <c r="Q94" s="159" t="s">
        <v>49</v>
      </c>
      <c r="R94" s="160" t="s">
        <v>49</v>
      </c>
      <c r="S94" s="161" t="s">
        <v>182</v>
      </c>
    </row>
    <row r="95" spans="1:19" ht="31.5" customHeight="1" thickBot="1">
      <c r="A95" s="89" t="s">
        <v>129</v>
      </c>
      <c r="B95" s="99" t="s">
        <v>46</v>
      </c>
      <c r="C95" s="41" t="s">
        <v>167</v>
      </c>
      <c r="D95" s="100" t="s">
        <v>48</v>
      </c>
      <c r="E95" s="101" t="s">
        <v>69</v>
      </c>
      <c r="F95" s="101" t="s">
        <v>69</v>
      </c>
      <c r="G95" s="101" t="s">
        <v>69</v>
      </c>
      <c r="H95" s="42">
        <v>232.95</v>
      </c>
      <c r="I95" s="101">
        <v>1</v>
      </c>
      <c r="J95" s="43">
        <f>H95*I95</f>
        <v>232.95</v>
      </c>
      <c r="K95" s="44">
        <f>J95*0.09</f>
        <v>20.9655</v>
      </c>
      <c r="L95" s="44">
        <v>0</v>
      </c>
      <c r="M95" s="40">
        <f>J95+K95+L95</f>
        <v>253.91549999999998</v>
      </c>
      <c r="N95" s="98" t="s">
        <v>49</v>
      </c>
      <c r="O95" s="24" t="s">
        <v>49</v>
      </c>
      <c r="P95" s="24" t="s">
        <v>49</v>
      </c>
      <c r="Q95" s="24" t="s">
        <v>49</v>
      </c>
      <c r="R95" s="148"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8" t="s">
        <v>49</v>
      </c>
      <c r="S96" s="41" t="s">
        <v>184</v>
      </c>
    </row>
    <row r="97" spans="1:19" ht="63.75"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8" t="s">
        <v>180</v>
      </c>
      <c r="S97" s="41" t="s">
        <v>185</v>
      </c>
    </row>
    <row r="98" spans="1:19" ht="31.5" customHeight="1" thickBot="1">
      <c r="A98" s="199" t="s">
        <v>164</v>
      </c>
      <c r="B98" s="200"/>
      <c r="C98" s="200"/>
      <c r="D98" s="200"/>
      <c r="E98" s="200"/>
      <c r="F98" s="200"/>
      <c r="G98" s="200"/>
      <c r="H98" s="200"/>
      <c r="I98" s="200"/>
      <c r="J98" s="200"/>
      <c r="K98" s="200"/>
      <c r="L98" s="201"/>
      <c r="M98" s="103">
        <f>SUM(M94:M97)</f>
        <v>15949.9155</v>
      </c>
      <c r="N98" s="104"/>
      <c r="O98" s="105"/>
      <c r="P98" s="105"/>
      <c r="Q98" s="105"/>
      <c r="R98" s="132"/>
      <c r="S98" s="133"/>
    </row>
    <row r="100" ht="16.5" thickBot="1"/>
    <row r="101" spans="1:13" ht="31.5" customHeight="1" thickBot="1">
      <c r="A101" s="199" t="s">
        <v>178</v>
      </c>
      <c r="B101" s="200"/>
      <c r="C101" s="200"/>
      <c r="D101" s="200"/>
      <c r="E101" s="200"/>
      <c r="F101" s="200"/>
      <c r="G101" s="200"/>
      <c r="H101" s="200"/>
      <c r="I101" s="200"/>
      <c r="J101" s="200"/>
      <c r="K101" s="200"/>
      <c r="L101" s="201"/>
      <c r="M101" s="103">
        <f>M98+M92+M85+M78+M67</f>
        <v>1596668.6204000001</v>
      </c>
    </row>
  </sheetData>
  <sheetProtection/>
  <mergeCells count="12">
    <mergeCell ref="B1:M1"/>
    <mergeCell ref="B2:Q2"/>
    <mergeCell ref="B3:Q3"/>
    <mergeCell ref="A4:M4"/>
    <mergeCell ref="N4:R4"/>
    <mergeCell ref="S4:S5"/>
    <mergeCell ref="A85:L85"/>
    <mergeCell ref="A92:L92"/>
    <mergeCell ref="A98:L98"/>
    <mergeCell ref="A67:L67"/>
    <mergeCell ref="A78:L78"/>
    <mergeCell ref="A101:L101"/>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32"/>
  <sheetViews>
    <sheetView tabSelected="1" zoomScalePageLayoutView="0" workbookViewId="0" topLeftCell="A3">
      <selection activeCell="D20" sqref="D20"/>
    </sheetView>
  </sheetViews>
  <sheetFormatPr defaultColWidth="8.875" defaultRowHeight="15.75"/>
  <cols>
    <col min="1" max="2" width="8.875" style="117" customWidth="1"/>
    <col min="3" max="3" width="11.50390625" style="117" customWidth="1"/>
    <col min="4" max="5" width="29.125" style="117" customWidth="1"/>
    <col min="6" max="6" width="8.875" style="117" customWidth="1"/>
    <col min="7" max="8" width="8.875" style="129" customWidth="1"/>
    <col min="9" max="9" width="9.00390625" style="129" bestFit="1" customWidth="1"/>
    <col min="10" max="10" width="10.125" style="117" customWidth="1"/>
    <col min="11" max="11" width="9.00390625" style="117" bestFit="1" customWidth="1"/>
    <col min="12" max="12" width="11.50390625" style="117" bestFit="1" customWidth="1"/>
    <col min="13" max="13" width="10.625" style="117" customWidth="1"/>
    <col min="14" max="14" width="8.875" style="117" customWidth="1"/>
    <col min="15" max="15" width="14.625" style="117" customWidth="1"/>
    <col min="16" max="20" width="8.875" style="117" customWidth="1"/>
    <col min="21" max="21" width="31.375" style="127" customWidth="1"/>
    <col min="22" max="16384" width="8.875" style="117" customWidth="1"/>
  </cols>
  <sheetData>
    <row r="1" spans="1:21" ht="15.75">
      <c r="A1" s="47"/>
      <c r="B1" s="213" t="s">
        <v>0</v>
      </c>
      <c r="C1" s="213"/>
      <c r="D1" s="213"/>
      <c r="E1" s="213"/>
      <c r="F1" s="213"/>
      <c r="G1" s="213"/>
      <c r="H1" s="213"/>
      <c r="I1" s="213"/>
      <c r="J1" s="213"/>
      <c r="K1" s="213"/>
      <c r="L1" s="213"/>
      <c r="M1" s="213"/>
      <c r="N1" s="213"/>
      <c r="O1" s="213"/>
      <c r="P1" s="48"/>
      <c r="Q1" s="48"/>
      <c r="R1" s="48"/>
      <c r="S1" s="48"/>
      <c r="T1" s="47"/>
      <c r="U1" s="23"/>
    </row>
    <row r="2" spans="1:21" ht="15.75">
      <c r="A2" s="47"/>
      <c r="B2" s="214" t="s">
        <v>196</v>
      </c>
      <c r="C2" s="215"/>
      <c r="D2" s="216"/>
      <c r="E2" s="216"/>
      <c r="F2" s="216"/>
      <c r="G2" s="216"/>
      <c r="H2" s="216"/>
      <c r="I2" s="216"/>
      <c r="J2" s="216"/>
      <c r="K2" s="216"/>
      <c r="L2" s="216"/>
      <c r="M2" s="216"/>
      <c r="N2" s="216"/>
      <c r="O2" s="216"/>
      <c r="P2" s="216"/>
      <c r="Q2" s="216"/>
      <c r="R2" s="216"/>
      <c r="S2" s="217"/>
      <c r="T2" s="47"/>
      <c r="U2" s="23"/>
    </row>
    <row r="3" spans="1:21" ht="94.5" customHeight="1">
      <c r="A3" s="47"/>
      <c r="B3" s="206" t="s">
        <v>194</v>
      </c>
      <c r="C3" s="218"/>
      <c r="D3" s="207"/>
      <c r="E3" s="207"/>
      <c r="F3" s="207"/>
      <c r="G3" s="207"/>
      <c r="H3" s="207"/>
      <c r="I3" s="207"/>
      <c r="J3" s="207"/>
      <c r="K3" s="207"/>
      <c r="L3" s="207"/>
      <c r="M3" s="207"/>
      <c r="N3" s="207"/>
      <c r="O3" s="207"/>
      <c r="P3" s="207"/>
      <c r="Q3" s="207"/>
      <c r="R3" s="207"/>
      <c r="S3" s="207"/>
      <c r="T3" s="47"/>
      <c r="U3" s="23"/>
    </row>
    <row r="4" spans="1:21" ht="67.5">
      <c r="A4" s="208"/>
      <c r="B4" s="208"/>
      <c r="C4" s="208"/>
      <c r="D4" s="208"/>
      <c r="E4" s="208"/>
      <c r="F4" s="208"/>
      <c r="G4" s="208"/>
      <c r="H4" s="208"/>
      <c r="I4" s="208"/>
      <c r="J4" s="208"/>
      <c r="K4" s="208"/>
      <c r="L4" s="208"/>
      <c r="M4" s="208"/>
      <c r="N4" s="208"/>
      <c r="O4" s="208"/>
      <c r="P4" s="177" t="s">
        <v>13</v>
      </c>
      <c r="Q4" s="177"/>
      <c r="R4" s="177"/>
      <c r="S4" s="177"/>
      <c r="T4" s="176"/>
      <c r="U4" s="211" t="s">
        <v>24</v>
      </c>
    </row>
    <row r="5" spans="1:21" ht="64.5">
      <c r="A5" s="109" t="s">
        <v>28</v>
      </c>
      <c r="B5" s="110" t="s">
        <v>197</v>
      </c>
      <c r="C5" s="110" t="s">
        <v>198</v>
      </c>
      <c r="D5" s="111" t="s">
        <v>172</v>
      </c>
      <c r="E5" s="111" t="s">
        <v>195</v>
      </c>
      <c r="F5" s="109" t="s">
        <v>17</v>
      </c>
      <c r="G5" s="109" t="s">
        <v>6</v>
      </c>
      <c r="H5" s="109" t="s">
        <v>5</v>
      </c>
      <c r="I5" s="109" t="s">
        <v>7</v>
      </c>
      <c r="J5" s="109" t="s">
        <v>1</v>
      </c>
      <c r="K5" s="109" t="s">
        <v>29</v>
      </c>
      <c r="L5" s="112" t="s">
        <v>18</v>
      </c>
      <c r="M5" s="109" t="s">
        <v>199</v>
      </c>
      <c r="N5" s="109" t="s">
        <v>20</v>
      </c>
      <c r="O5" s="109" t="s">
        <v>3</v>
      </c>
      <c r="P5" s="79" t="s">
        <v>10</v>
      </c>
      <c r="Q5" s="79" t="s">
        <v>11</v>
      </c>
      <c r="R5" s="79" t="s">
        <v>22</v>
      </c>
      <c r="S5" s="79" t="s">
        <v>12</v>
      </c>
      <c r="T5" s="135" t="s">
        <v>23</v>
      </c>
      <c r="U5" s="211"/>
    </row>
    <row r="6" spans="1:21" ht="177" customHeight="1">
      <c r="A6" s="179" t="s">
        <v>200</v>
      </c>
      <c r="B6" s="180" t="s">
        <v>201</v>
      </c>
      <c r="C6" s="180" t="s">
        <v>202</v>
      </c>
      <c r="D6" s="192" t="s">
        <v>207</v>
      </c>
      <c r="E6" s="181" t="s">
        <v>221</v>
      </c>
      <c r="F6" s="182" t="s">
        <v>237</v>
      </c>
      <c r="G6" s="183"/>
      <c r="H6" s="183" t="s">
        <v>91</v>
      </c>
      <c r="I6" s="183">
        <v>5</v>
      </c>
      <c r="J6" s="184">
        <v>238</v>
      </c>
      <c r="K6" s="179">
        <v>60</v>
      </c>
      <c r="L6" s="184">
        <v>14280</v>
      </c>
      <c r="M6" s="184">
        <v>1285</v>
      </c>
      <c r="N6" s="184" t="s">
        <v>208</v>
      </c>
      <c r="O6" s="185">
        <v>15565.2</v>
      </c>
      <c r="P6" s="22"/>
      <c r="Q6" s="22"/>
      <c r="R6" s="22"/>
      <c r="S6" s="22"/>
      <c r="T6" s="131"/>
      <c r="U6" s="50"/>
    </row>
    <row r="7" spans="1:21" ht="31.5" customHeight="1">
      <c r="A7" s="179" t="s">
        <v>200</v>
      </c>
      <c r="B7" s="180" t="s">
        <v>201</v>
      </c>
      <c r="C7" s="180" t="s">
        <v>202</v>
      </c>
      <c r="D7" s="198" t="s">
        <v>209</v>
      </c>
      <c r="E7" s="181" t="s">
        <v>222</v>
      </c>
      <c r="F7" s="182" t="s">
        <v>237</v>
      </c>
      <c r="G7" s="183"/>
      <c r="H7" s="183" t="s">
        <v>91</v>
      </c>
      <c r="I7" s="183">
        <v>10</v>
      </c>
      <c r="J7" s="184">
        <v>700</v>
      </c>
      <c r="K7" s="179">
        <v>3</v>
      </c>
      <c r="L7" s="184">
        <v>2100</v>
      </c>
      <c r="M7" s="184">
        <v>189</v>
      </c>
      <c r="N7" s="184" t="s">
        <v>208</v>
      </c>
      <c r="O7" s="185">
        <v>2289</v>
      </c>
      <c r="P7" s="22"/>
      <c r="Q7" s="22"/>
      <c r="R7" s="22"/>
      <c r="S7" s="22"/>
      <c r="T7" s="131"/>
      <c r="U7" s="50"/>
    </row>
    <row r="8" spans="1:21" ht="153" customHeight="1">
      <c r="A8" s="179" t="s">
        <v>200</v>
      </c>
      <c r="B8" s="180" t="s">
        <v>36</v>
      </c>
      <c r="C8" s="180" t="s">
        <v>202</v>
      </c>
      <c r="D8" s="195" t="s">
        <v>210</v>
      </c>
      <c r="E8" s="181" t="s">
        <v>223</v>
      </c>
      <c r="F8" s="182" t="s">
        <v>237</v>
      </c>
      <c r="G8" s="183"/>
      <c r="H8" s="183" t="s">
        <v>91</v>
      </c>
      <c r="I8" s="183">
        <v>6</v>
      </c>
      <c r="J8" s="184">
        <v>379</v>
      </c>
      <c r="K8" s="179">
        <v>100</v>
      </c>
      <c r="L8" s="184">
        <v>37900</v>
      </c>
      <c r="M8" s="184">
        <v>3411</v>
      </c>
      <c r="N8" s="184" t="s">
        <v>208</v>
      </c>
      <c r="O8" s="185">
        <v>41311</v>
      </c>
      <c r="P8" s="22"/>
      <c r="Q8" s="22"/>
      <c r="R8" s="22"/>
      <c r="S8" s="22"/>
      <c r="T8" s="131"/>
      <c r="U8" s="50"/>
    </row>
    <row r="9" spans="1:21" ht="55.5" customHeight="1">
      <c r="A9" s="179" t="s">
        <v>200</v>
      </c>
      <c r="B9" s="180" t="s">
        <v>201</v>
      </c>
      <c r="C9" s="180" t="s">
        <v>202</v>
      </c>
      <c r="D9" s="195" t="s">
        <v>211</v>
      </c>
      <c r="E9" s="181" t="s">
        <v>224</v>
      </c>
      <c r="F9" s="182" t="s">
        <v>237</v>
      </c>
      <c r="G9" s="183"/>
      <c r="H9" s="183" t="s">
        <v>91</v>
      </c>
      <c r="I9" s="183">
        <v>5</v>
      </c>
      <c r="J9" s="184">
        <v>100</v>
      </c>
      <c r="K9" s="179">
        <v>100</v>
      </c>
      <c r="L9" s="184">
        <v>10000</v>
      </c>
      <c r="M9" s="184">
        <v>900</v>
      </c>
      <c r="N9" s="184" t="s">
        <v>208</v>
      </c>
      <c r="O9" s="185">
        <v>10900</v>
      </c>
      <c r="P9" s="22"/>
      <c r="Q9" s="22"/>
      <c r="R9" s="22"/>
      <c r="S9" s="22"/>
      <c r="T9" s="131"/>
      <c r="U9" s="50"/>
    </row>
    <row r="10" spans="1:21" ht="30.75" customHeight="1">
      <c r="A10" s="179"/>
      <c r="B10" s="180"/>
      <c r="C10" s="180"/>
      <c r="D10" s="186"/>
      <c r="E10" s="181"/>
      <c r="F10" s="182"/>
      <c r="G10" s="183"/>
      <c r="H10" s="183"/>
      <c r="I10" s="183"/>
      <c r="J10" s="184"/>
      <c r="K10" s="179"/>
      <c r="L10" s="184"/>
      <c r="M10" s="184"/>
      <c r="N10" s="184"/>
      <c r="O10" s="185"/>
      <c r="P10" s="22"/>
      <c r="Q10" s="22"/>
      <c r="R10" s="22"/>
      <c r="S10" s="22"/>
      <c r="T10" s="131"/>
      <c r="U10" s="50"/>
    </row>
    <row r="11" spans="1:21" ht="114.75" customHeight="1">
      <c r="A11" s="179" t="s">
        <v>200</v>
      </c>
      <c r="B11" s="180" t="s">
        <v>201</v>
      </c>
      <c r="C11" s="180" t="s">
        <v>202</v>
      </c>
      <c r="D11" s="192" t="s">
        <v>212</v>
      </c>
      <c r="E11" s="181" t="s">
        <v>225</v>
      </c>
      <c r="F11" s="182" t="s">
        <v>237</v>
      </c>
      <c r="G11" s="183"/>
      <c r="H11" s="183" t="s">
        <v>91</v>
      </c>
      <c r="I11" s="183">
        <v>10</v>
      </c>
      <c r="J11" s="184">
        <v>25</v>
      </c>
      <c r="K11" s="179">
        <v>33</v>
      </c>
      <c r="L11" s="184">
        <v>825</v>
      </c>
      <c r="M11" s="184">
        <v>74</v>
      </c>
      <c r="N11" s="184" t="s">
        <v>208</v>
      </c>
      <c r="O11" s="185">
        <v>899</v>
      </c>
      <c r="P11" s="22"/>
      <c r="Q11" s="22"/>
      <c r="R11" s="22"/>
      <c r="S11" s="22"/>
      <c r="T11" s="131"/>
      <c r="U11" s="50"/>
    </row>
    <row r="12" spans="1:21" ht="132" customHeight="1">
      <c r="A12" s="179" t="s">
        <v>200</v>
      </c>
      <c r="B12" s="180" t="s">
        <v>46</v>
      </c>
      <c r="C12" s="180" t="s">
        <v>204</v>
      </c>
      <c r="D12" s="187" t="s">
        <v>203</v>
      </c>
      <c r="E12" s="181" t="s">
        <v>227</v>
      </c>
      <c r="F12" s="182" t="s">
        <v>237</v>
      </c>
      <c r="G12" s="183"/>
      <c r="H12" s="183" t="s">
        <v>91</v>
      </c>
      <c r="I12" s="179">
        <v>25</v>
      </c>
      <c r="J12" s="184" t="s">
        <v>239</v>
      </c>
      <c r="K12" s="183">
        <v>1</v>
      </c>
      <c r="L12" s="184"/>
      <c r="M12" s="184"/>
      <c r="N12" s="184"/>
      <c r="O12" s="185" t="s">
        <v>239</v>
      </c>
      <c r="P12" s="49"/>
      <c r="Q12" s="49"/>
      <c r="R12" s="49"/>
      <c r="S12" s="49"/>
      <c r="T12" s="130"/>
      <c r="U12" s="50"/>
    </row>
    <row r="13" spans="1:21" ht="123.75" customHeight="1">
      <c r="A13" s="179" t="s">
        <v>200</v>
      </c>
      <c r="B13" s="180" t="s">
        <v>201</v>
      </c>
      <c r="C13" s="180" t="s">
        <v>204</v>
      </c>
      <c r="D13" s="195" t="s">
        <v>240</v>
      </c>
      <c r="E13" s="181" t="s">
        <v>226</v>
      </c>
      <c r="F13" s="182" t="s">
        <v>238</v>
      </c>
      <c r="G13" s="179"/>
      <c r="H13" s="179" t="s">
        <v>252</v>
      </c>
      <c r="I13" s="194">
        <v>44124</v>
      </c>
      <c r="J13" s="196" t="s">
        <v>253</v>
      </c>
      <c r="K13" s="183">
        <v>10</v>
      </c>
      <c r="L13" s="184">
        <v>2581.9</v>
      </c>
      <c r="M13" s="184">
        <v>232.37</v>
      </c>
      <c r="N13" s="184" t="s">
        <v>208</v>
      </c>
      <c r="O13" s="185">
        <v>2814.27</v>
      </c>
      <c r="P13" s="49"/>
      <c r="Q13" s="49"/>
      <c r="R13" s="49"/>
      <c r="S13" s="49"/>
      <c r="T13" s="130"/>
      <c r="U13" s="50"/>
    </row>
    <row r="14" spans="1:21" ht="189" customHeight="1">
      <c r="A14" s="179" t="s">
        <v>200</v>
      </c>
      <c r="B14" s="180" t="s">
        <v>36</v>
      </c>
      <c r="C14" s="180" t="s">
        <v>204</v>
      </c>
      <c r="D14" s="193" t="s">
        <v>213</v>
      </c>
      <c r="E14" s="181" t="s">
        <v>228</v>
      </c>
      <c r="F14" s="182" t="s">
        <v>238</v>
      </c>
      <c r="G14" s="183"/>
      <c r="H14" s="183" t="s">
        <v>91</v>
      </c>
      <c r="I14" s="179">
        <v>20</v>
      </c>
      <c r="J14" s="184">
        <v>555</v>
      </c>
      <c r="K14" s="183">
        <v>10</v>
      </c>
      <c r="L14" s="184">
        <v>5550</v>
      </c>
      <c r="M14" s="184">
        <v>499.5</v>
      </c>
      <c r="N14" s="184" t="s">
        <v>208</v>
      </c>
      <c r="O14" s="185">
        <v>6049.5</v>
      </c>
      <c r="P14" s="49"/>
      <c r="Q14" s="49"/>
      <c r="R14" s="49"/>
      <c r="S14" s="49"/>
      <c r="T14" s="130"/>
      <c r="U14" s="50"/>
    </row>
    <row r="15" spans="1:21" ht="66.75" customHeight="1">
      <c r="A15" s="179" t="s">
        <v>200</v>
      </c>
      <c r="B15" s="180" t="s">
        <v>201</v>
      </c>
      <c r="C15" s="180" t="s">
        <v>205</v>
      </c>
      <c r="D15" s="187" t="s">
        <v>255</v>
      </c>
      <c r="E15" s="181" t="s">
        <v>230</v>
      </c>
      <c r="F15" s="182" t="s">
        <v>238</v>
      </c>
      <c r="G15" s="183"/>
      <c r="H15" s="183" t="s">
        <v>69</v>
      </c>
      <c r="I15" s="179">
        <v>10</v>
      </c>
      <c r="J15" s="184">
        <v>5000</v>
      </c>
      <c r="K15" s="183">
        <v>250</v>
      </c>
      <c r="L15" s="184">
        <v>5000</v>
      </c>
      <c r="M15" s="184">
        <v>450</v>
      </c>
      <c r="N15" s="184" t="s">
        <v>216</v>
      </c>
      <c r="O15" s="185">
        <v>5450</v>
      </c>
      <c r="P15" s="49"/>
      <c r="Q15" s="49"/>
      <c r="R15" s="49"/>
      <c r="S15" s="49"/>
      <c r="T15" s="131"/>
      <c r="U15" s="50"/>
    </row>
    <row r="16" spans="1:21" ht="175.5" customHeight="1">
      <c r="A16" s="179" t="s">
        <v>200</v>
      </c>
      <c r="B16" s="180" t="s">
        <v>36</v>
      </c>
      <c r="C16" s="180" t="s">
        <v>205</v>
      </c>
      <c r="D16" s="187" t="s">
        <v>217</v>
      </c>
      <c r="E16" s="188" t="s">
        <v>232</v>
      </c>
      <c r="F16" s="182" t="s">
        <v>236</v>
      </c>
      <c r="G16" s="183"/>
      <c r="H16" s="183" t="s">
        <v>91</v>
      </c>
      <c r="I16" s="179">
        <v>10</v>
      </c>
      <c r="J16" s="184" t="s">
        <v>239</v>
      </c>
      <c r="K16" s="183">
        <v>1</v>
      </c>
      <c r="L16" s="184"/>
      <c r="M16" s="184" t="s">
        <v>215</v>
      </c>
      <c r="N16" s="184" t="s">
        <v>215</v>
      </c>
      <c r="O16" s="185" t="s">
        <v>239</v>
      </c>
      <c r="P16" s="49"/>
      <c r="Q16" s="49"/>
      <c r="R16" s="49"/>
      <c r="S16" s="49"/>
      <c r="T16" s="131"/>
      <c r="U16" s="50"/>
    </row>
    <row r="17" spans="1:21" ht="117.75" customHeight="1">
      <c r="A17" s="179" t="s">
        <v>200</v>
      </c>
      <c r="B17" s="180" t="s">
        <v>201</v>
      </c>
      <c r="C17" s="180" t="s">
        <v>205</v>
      </c>
      <c r="D17" s="187" t="s">
        <v>206</v>
      </c>
      <c r="E17" s="181" t="s">
        <v>220</v>
      </c>
      <c r="F17" s="182" t="s">
        <v>233</v>
      </c>
      <c r="G17" s="183"/>
      <c r="H17" s="183" t="s">
        <v>69</v>
      </c>
      <c r="I17" s="179">
        <v>1</v>
      </c>
      <c r="J17" s="184">
        <v>3000</v>
      </c>
      <c r="K17" s="183">
        <v>1</v>
      </c>
      <c r="L17" s="184">
        <v>3000</v>
      </c>
      <c r="M17" s="184" t="s">
        <v>215</v>
      </c>
      <c r="N17" s="184" t="s">
        <v>215</v>
      </c>
      <c r="O17" s="185">
        <v>3000</v>
      </c>
      <c r="P17" s="49"/>
      <c r="Q17" s="49"/>
      <c r="R17" s="49"/>
      <c r="S17" s="49"/>
      <c r="T17" s="131"/>
      <c r="U17" s="50"/>
    </row>
    <row r="18" spans="1:21" ht="387.75" customHeight="1">
      <c r="A18" s="179" t="s">
        <v>200</v>
      </c>
      <c r="B18" s="180" t="s">
        <v>36</v>
      </c>
      <c r="C18" s="180" t="s">
        <v>205</v>
      </c>
      <c r="D18" s="189" t="s">
        <v>218</v>
      </c>
      <c r="E18" s="188" t="s">
        <v>219</v>
      </c>
      <c r="F18" s="182" t="s">
        <v>233</v>
      </c>
      <c r="G18" s="183"/>
      <c r="H18" s="179" t="s">
        <v>254</v>
      </c>
      <c r="I18" s="197" t="s">
        <v>214</v>
      </c>
      <c r="J18" s="196" t="s">
        <v>241</v>
      </c>
      <c r="K18" s="183" t="s">
        <v>242</v>
      </c>
      <c r="L18" s="184">
        <v>43200</v>
      </c>
      <c r="M18" s="184" t="s">
        <v>215</v>
      </c>
      <c r="N18" s="184" t="s">
        <v>215</v>
      </c>
      <c r="O18" s="185">
        <v>43200</v>
      </c>
      <c r="P18" s="49"/>
      <c r="Q18" s="49"/>
      <c r="R18" s="49"/>
      <c r="S18" s="49"/>
      <c r="T18" s="131"/>
      <c r="U18" s="50"/>
    </row>
    <row r="19" spans="1:21" ht="175.5" customHeight="1">
      <c r="A19" s="179" t="s">
        <v>200</v>
      </c>
      <c r="B19" s="180" t="s">
        <v>201</v>
      </c>
      <c r="C19" s="180" t="s">
        <v>205</v>
      </c>
      <c r="D19" s="189" t="s">
        <v>229</v>
      </c>
      <c r="E19" s="178" t="s">
        <v>231</v>
      </c>
      <c r="F19" s="182" t="s">
        <v>236</v>
      </c>
      <c r="G19" s="183"/>
      <c r="H19" s="179" t="s">
        <v>243</v>
      </c>
      <c r="I19" s="197" t="s">
        <v>244</v>
      </c>
      <c r="J19" s="184">
        <v>200</v>
      </c>
      <c r="K19" s="183" t="s">
        <v>245</v>
      </c>
      <c r="L19" s="196" t="s">
        <v>246</v>
      </c>
      <c r="M19" s="184" t="s">
        <v>215</v>
      </c>
      <c r="N19" s="184" t="s">
        <v>215</v>
      </c>
      <c r="O19" s="185" t="s">
        <v>246</v>
      </c>
      <c r="P19" s="49"/>
      <c r="Q19" s="49"/>
      <c r="R19" s="49"/>
      <c r="S19" s="49"/>
      <c r="T19" s="131"/>
      <c r="U19" s="50"/>
    </row>
    <row r="20" spans="1:21" ht="273" customHeight="1">
      <c r="A20" s="179" t="s">
        <v>200</v>
      </c>
      <c r="B20" s="180" t="s">
        <v>201</v>
      </c>
      <c r="C20" s="180" t="s">
        <v>205</v>
      </c>
      <c r="D20" s="190" t="s">
        <v>235</v>
      </c>
      <c r="E20" s="178" t="s">
        <v>234</v>
      </c>
      <c r="F20" s="189" t="s">
        <v>236</v>
      </c>
      <c r="G20" s="183"/>
      <c r="H20" s="179" t="s">
        <v>249</v>
      </c>
      <c r="I20" s="179" t="s">
        <v>247</v>
      </c>
      <c r="J20" s="196" t="s">
        <v>248</v>
      </c>
      <c r="K20" s="183" t="s">
        <v>245</v>
      </c>
      <c r="L20" s="196" t="s">
        <v>250</v>
      </c>
      <c r="M20" s="184" t="s">
        <v>215</v>
      </c>
      <c r="N20" s="184" t="s">
        <v>215</v>
      </c>
      <c r="O20" s="185" t="s">
        <v>251</v>
      </c>
      <c r="P20" s="49"/>
      <c r="Q20" s="49"/>
      <c r="R20" s="49"/>
      <c r="S20" s="49"/>
      <c r="T20" s="131"/>
      <c r="U20" s="50"/>
    </row>
    <row r="21" spans="1:21" ht="135.75" customHeight="1">
      <c r="A21" s="179"/>
      <c r="B21" s="180"/>
      <c r="C21" s="180"/>
      <c r="D21" s="189"/>
      <c r="E21" s="191"/>
      <c r="F21" s="182"/>
      <c r="G21" s="183"/>
      <c r="H21" s="183"/>
      <c r="I21" s="179"/>
      <c r="J21" s="184"/>
      <c r="K21" s="183"/>
      <c r="L21" s="184"/>
      <c r="M21" s="184"/>
      <c r="N21" s="184"/>
      <c r="O21" s="185"/>
      <c r="P21" s="49"/>
      <c r="Q21" s="49"/>
      <c r="R21" s="49"/>
      <c r="S21" s="49"/>
      <c r="T21" s="131"/>
      <c r="U21" s="50"/>
    </row>
    <row r="22" spans="1:21" ht="31.5" customHeight="1">
      <c r="A22" s="45"/>
      <c r="B22" s="71"/>
      <c r="C22" s="71"/>
      <c r="D22" s="50"/>
      <c r="E22" s="74"/>
      <c r="F22" s="67"/>
      <c r="G22" s="66"/>
      <c r="H22" s="66"/>
      <c r="I22" s="45"/>
      <c r="J22" s="51"/>
      <c r="K22" s="66"/>
      <c r="L22" s="51"/>
      <c r="M22" s="51"/>
      <c r="N22" s="51"/>
      <c r="O22" s="75"/>
      <c r="P22" s="49"/>
      <c r="Q22" s="49"/>
      <c r="R22" s="49"/>
      <c r="S22" s="49"/>
      <c r="T22" s="131"/>
      <c r="U22" s="50"/>
    </row>
    <row r="23" spans="1:21" ht="31.5" customHeight="1">
      <c r="A23" s="45"/>
      <c r="B23" s="71"/>
      <c r="C23" s="71"/>
      <c r="D23" s="50"/>
      <c r="E23" s="74"/>
      <c r="F23" s="67"/>
      <c r="G23" s="66"/>
      <c r="H23" s="66"/>
      <c r="I23" s="45"/>
      <c r="J23" s="51"/>
      <c r="K23" s="66"/>
      <c r="L23" s="51"/>
      <c r="M23" s="51"/>
      <c r="N23" s="51"/>
      <c r="O23" s="75"/>
      <c r="P23" s="49"/>
      <c r="Q23" s="49"/>
      <c r="R23" s="49"/>
      <c r="S23" s="49"/>
      <c r="T23" s="131"/>
      <c r="U23" s="50"/>
    </row>
    <row r="24" spans="1:21" ht="31.5" customHeight="1">
      <c r="A24" s="45"/>
      <c r="B24" s="71"/>
      <c r="C24" s="71"/>
      <c r="D24" s="50"/>
      <c r="E24" s="74"/>
      <c r="F24" s="67"/>
      <c r="G24" s="66"/>
      <c r="H24" s="66"/>
      <c r="I24" s="45"/>
      <c r="J24" s="51"/>
      <c r="K24" s="66"/>
      <c r="L24" s="51"/>
      <c r="M24" s="51"/>
      <c r="N24" s="51"/>
      <c r="O24" s="75"/>
      <c r="P24" s="49"/>
      <c r="Q24" s="49"/>
      <c r="R24" s="49"/>
      <c r="S24" s="49"/>
      <c r="T24" s="130"/>
      <c r="U24" s="50"/>
    </row>
    <row r="25" spans="1:21" ht="31.5" customHeight="1">
      <c r="A25" s="45"/>
      <c r="B25" s="71"/>
      <c r="C25" s="71"/>
      <c r="D25" s="50"/>
      <c r="E25" s="74"/>
      <c r="F25" s="67"/>
      <c r="G25" s="66"/>
      <c r="H25" s="66"/>
      <c r="I25" s="45"/>
      <c r="J25" s="51"/>
      <c r="K25" s="66"/>
      <c r="L25" s="51"/>
      <c r="M25" s="51"/>
      <c r="N25" s="51"/>
      <c r="O25" s="75"/>
      <c r="P25" s="49"/>
      <c r="Q25" s="49"/>
      <c r="R25" s="49"/>
      <c r="S25" s="49"/>
      <c r="T25" s="130"/>
      <c r="U25" s="50"/>
    </row>
    <row r="26" spans="1:21" ht="31.5" customHeight="1">
      <c r="A26" s="45"/>
      <c r="B26" s="71"/>
      <c r="C26" s="71"/>
      <c r="D26" s="50"/>
      <c r="E26" s="74"/>
      <c r="F26" s="67"/>
      <c r="G26" s="66"/>
      <c r="H26" s="66"/>
      <c r="I26" s="45"/>
      <c r="J26" s="51"/>
      <c r="K26" s="66"/>
      <c r="L26" s="51"/>
      <c r="M26" s="51"/>
      <c r="N26" s="51"/>
      <c r="O26" s="75"/>
      <c r="P26" s="49"/>
      <c r="Q26" s="49"/>
      <c r="R26" s="49"/>
      <c r="S26" s="49"/>
      <c r="T26" s="130"/>
      <c r="U26" s="50"/>
    </row>
    <row r="27" spans="1:21" ht="31.5" customHeight="1">
      <c r="A27" s="45"/>
      <c r="B27" s="71"/>
      <c r="C27" s="71"/>
      <c r="D27" s="50"/>
      <c r="E27" s="74"/>
      <c r="F27" s="67"/>
      <c r="G27" s="66"/>
      <c r="H27" s="66"/>
      <c r="I27" s="45"/>
      <c r="J27" s="51"/>
      <c r="K27" s="66"/>
      <c r="L27" s="51"/>
      <c r="M27" s="51"/>
      <c r="N27" s="51"/>
      <c r="O27" s="75"/>
      <c r="P27" s="49"/>
      <c r="Q27" s="49"/>
      <c r="R27" s="49"/>
      <c r="S27" s="49"/>
      <c r="T27" s="130"/>
      <c r="U27" s="50"/>
    </row>
    <row r="28" spans="1:21" ht="31.5" customHeight="1">
      <c r="A28" s="45"/>
      <c r="B28" s="71"/>
      <c r="C28" s="71"/>
      <c r="D28" s="50"/>
      <c r="E28" s="74"/>
      <c r="F28" s="67"/>
      <c r="G28" s="66"/>
      <c r="H28" s="66"/>
      <c r="I28" s="45"/>
      <c r="J28" s="51"/>
      <c r="K28" s="66"/>
      <c r="L28" s="51"/>
      <c r="M28" s="51"/>
      <c r="N28" s="51"/>
      <c r="O28" s="75"/>
      <c r="P28" s="49"/>
      <c r="Q28" s="49"/>
      <c r="R28" s="49"/>
      <c r="S28" s="49"/>
      <c r="T28" s="130"/>
      <c r="U28" s="50"/>
    </row>
    <row r="29" spans="1:21" ht="31.5" customHeight="1">
      <c r="A29" s="45"/>
      <c r="B29" s="71"/>
      <c r="C29" s="71"/>
      <c r="D29" s="50"/>
      <c r="E29" s="74"/>
      <c r="F29" s="67"/>
      <c r="G29" s="66"/>
      <c r="H29" s="66"/>
      <c r="I29" s="45"/>
      <c r="J29" s="51"/>
      <c r="K29" s="66"/>
      <c r="L29" s="51"/>
      <c r="M29" s="51"/>
      <c r="N29" s="51"/>
      <c r="O29" s="75"/>
      <c r="P29" s="49"/>
      <c r="Q29" s="49"/>
      <c r="R29" s="49"/>
      <c r="S29" s="49"/>
      <c r="T29" s="130"/>
      <c r="U29" s="50"/>
    </row>
    <row r="30" spans="1:21" ht="31.5" customHeight="1" thickBot="1">
      <c r="A30" s="45"/>
      <c r="B30" s="71"/>
      <c r="C30" s="71"/>
      <c r="D30" s="50"/>
      <c r="E30" s="74"/>
      <c r="F30" s="67"/>
      <c r="G30" s="66"/>
      <c r="H30" s="66"/>
      <c r="I30" s="45"/>
      <c r="J30" s="51"/>
      <c r="K30" s="66"/>
      <c r="L30" s="51"/>
      <c r="M30" s="51"/>
      <c r="N30" s="51"/>
      <c r="O30" s="75"/>
      <c r="P30" s="49"/>
      <c r="Q30" s="49"/>
      <c r="R30" s="49"/>
      <c r="S30" s="49"/>
      <c r="T30" s="130"/>
      <c r="U30" s="50"/>
    </row>
    <row r="31" spans="1:21" ht="31.5" customHeight="1" thickBot="1">
      <c r="A31" s="199" t="s">
        <v>171</v>
      </c>
      <c r="B31" s="200"/>
      <c r="C31" s="200"/>
      <c r="D31" s="200"/>
      <c r="E31" s="200"/>
      <c r="F31" s="200"/>
      <c r="G31" s="200"/>
      <c r="H31" s="200"/>
      <c r="I31" s="200"/>
      <c r="J31" s="200"/>
      <c r="K31" s="200"/>
      <c r="L31" s="200"/>
      <c r="M31" s="200"/>
      <c r="N31" s="201"/>
      <c r="O31" s="103">
        <f>SUM(O6:O30)</f>
        <v>131477.97</v>
      </c>
      <c r="P31" s="104"/>
      <c r="Q31" s="105"/>
      <c r="R31" s="105"/>
      <c r="S31" s="105"/>
      <c r="T31" s="132"/>
      <c r="U31" s="133"/>
    </row>
    <row r="32" spans="1:21" ht="31.5" customHeight="1">
      <c r="A32" s="47"/>
      <c r="B32" s="47"/>
      <c r="C32" s="47"/>
      <c r="D32" s="47"/>
      <c r="E32" s="47"/>
      <c r="F32" s="47"/>
      <c r="G32" s="48"/>
      <c r="H32" s="48"/>
      <c r="I32" s="48"/>
      <c r="J32" s="47"/>
      <c r="K32" s="47"/>
      <c r="L32" s="47"/>
      <c r="M32" s="47"/>
      <c r="N32" s="47"/>
      <c r="O32" s="61" t="s">
        <v>155</v>
      </c>
      <c r="P32" s="61" t="s">
        <v>155</v>
      </c>
      <c r="Q32" s="48"/>
      <c r="R32" s="48"/>
      <c r="S32" s="48"/>
      <c r="T32" s="47"/>
      <c r="U32" s="173"/>
    </row>
  </sheetData>
  <sheetProtection/>
  <mergeCells count="6">
    <mergeCell ref="A31:N31"/>
    <mergeCell ref="U4:U5"/>
    <mergeCell ref="B1:O1"/>
    <mergeCell ref="B2:S2"/>
    <mergeCell ref="B3:S3"/>
    <mergeCell ref="A4:O4"/>
  </mergeCells>
  <dataValidations count="1">
    <dataValidation allowBlank="1" showInputMessage="1" showErrorMessage="1" promptTitle="Enter Justification" sqref="E6"/>
  </dataValidation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219" t="s">
        <v>0</v>
      </c>
      <c r="C1" s="219"/>
      <c r="D1" s="219"/>
      <c r="E1" s="219"/>
      <c r="F1" s="219"/>
      <c r="G1" s="219"/>
      <c r="H1" s="219"/>
      <c r="I1" s="219"/>
      <c r="J1" s="219"/>
      <c r="K1" s="219"/>
      <c r="L1" s="219"/>
      <c r="M1" s="219"/>
      <c r="N1" s="219"/>
    </row>
    <row r="2" spans="2:18" ht="36" customHeight="1">
      <c r="B2" s="220" t="s">
        <v>25</v>
      </c>
      <c r="C2" s="221"/>
      <c r="D2" s="222"/>
      <c r="E2" s="222"/>
      <c r="F2" s="222"/>
      <c r="G2" s="222"/>
      <c r="H2" s="222"/>
      <c r="I2" s="222"/>
      <c r="J2" s="222"/>
      <c r="K2" s="222"/>
      <c r="L2" s="222"/>
      <c r="M2" s="222"/>
      <c r="N2" s="222"/>
      <c r="O2" s="222"/>
      <c r="P2" s="222"/>
      <c r="Q2" s="222"/>
      <c r="R2" s="223"/>
    </row>
    <row r="3" spans="2:18" ht="27" customHeight="1" thickBot="1">
      <c r="B3" s="214" t="s">
        <v>15</v>
      </c>
      <c r="C3" s="215"/>
      <c r="D3" s="216"/>
      <c r="E3" s="216"/>
      <c r="F3" s="216"/>
      <c r="G3" s="216"/>
      <c r="H3" s="216"/>
      <c r="I3" s="216"/>
      <c r="J3" s="216"/>
      <c r="K3" s="216"/>
      <c r="L3" s="216"/>
      <c r="M3" s="216"/>
      <c r="N3" s="216"/>
      <c r="O3" s="216"/>
      <c r="P3" s="216"/>
      <c r="Q3" s="216"/>
      <c r="R3" s="216"/>
    </row>
    <row r="4" spans="2:20" ht="21" customHeight="1" thickBot="1">
      <c r="B4" s="17"/>
      <c r="C4" s="174"/>
      <c r="D4" s="18"/>
      <c r="E4" s="18"/>
      <c r="F4" s="18"/>
      <c r="G4" s="18"/>
      <c r="H4" s="18"/>
      <c r="I4" s="18"/>
      <c r="J4" s="18"/>
      <c r="K4" s="18"/>
      <c r="L4" s="18"/>
      <c r="M4" s="18"/>
      <c r="N4" s="18"/>
      <c r="O4" s="224" t="s">
        <v>13</v>
      </c>
      <c r="P4" s="225"/>
      <c r="Q4" s="225"/>
      <c r="R4" s="225"/>
      <c r="S4" s="225"/>
      <c r="T4" s="31"/>
    </row>
    <row r="5" spans="1:20" s="3" customFormat="1" ht="69" thickBot="1">
      <c r="A5" s="109" t="s">
        <v>9</v>
      </c>
      <c r="B5" s="27" t="s">
        <v>21</v>
      </c>
      <c r="C5" s="110" t="s">
        <v>198</v>
      </c>
      <c r="D5" s="109" t="s">
        <v>16</v>
      </c>
      <c r="E5" s="109" t="s">
        <v>195</v>
      </c>
      <c r="F5" s="109" t="s">
        <v>6</v>
      </c>
      <c r="G5" s="109" t="s">
        <v>5</v>
      </c>
      <c r="H5" s="109" t="s">
        <v>7</v>
      </c>
      <c r="I5" s="109" t="s">
        <v>1</v>
      </c>
      <c r="J5" s="109" t="s">
        <v>2</v>
      </c>
      <c r="K5" s="109" t="s">
        <v>18</v>
      </c>
      <c r="L5" s="109" t="s">
        <v>199</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2">
      <selection activeCell="M6" sqref="M6"/>
    </sheetView>
  </sheetViews>
  <sheetFormatPr defaultColWidth="11.00390625" defaultRowHeight="15.75"/>
  <cols>
    <col min="1" max="1" width="9.125" style="4" customWidth="1"/>
    <col min="2" max="3" width="12.125" style="0" customWidth="1"/>
    <col min="4" max="5" width="25.875" style="0" customWidth="1"/>
    <col min="6" max="6" width="8.875" style="0" customWidth="1"/>
    <col min="7" max="7" width="7.125" style="0" customWidth="1"/>
    <col min="8" max="8" width="9.625" style="0" customWidth="1"/>
    <col min="9" max="9" width="8.50390625" style="0" customWidth="1"/>
    <col min="10" max="10" width="12.00390625" style="0" customWidth="1"/>
    <col min="11" max="11" width="5.375" style="0" customWidth="1"/>
    <col min="12" max="12" width="12.125" style="0" customWidth="1"/>
    <col min="13" max="13" width="11.125" style="0" customWidth="1"/>
    <col min="14" max="14" width="9.00390625" style="0" customWidth="1"/>
    <col min="15" max="15" width="14.875" style="0" customWidth="1"/>
    <col min="16" max="16" width="9.00390625" style="0" customWidth="1"/>
    <col min="17" max="17" width="9.125" style="0" customWidth="1"/>
    <col min="18" max="18" width="24.125" style="0" customWidth="1"/>
  </cols>
  <sheetData>
    <row r="1" spans="2:13" ht="15.75">
      <c r="B1" s="230" t="s">
        <v>0</v>
      </c>
      <c r="C1" s="230"/>
      <c r="D1" s="230"/>
      <c r="E1" s="230"/>
      <c r="F1" s="230"/>
      <c r="G1" s="230"/>
      <c r="H1" s="230"/>
      <c r="I1" s="230"/>
      <c r="J1" s="230"/>
      <c r="K1" s="230"/>
      <c r="L1" s="230"/>
      <c r="M1" s="230"/>
    </row>
    <row r="2" spans="2:13" ht="15.75">
      <c r="B2" s="229" t="s">
        <v>26</v>
      </c>
      <c r="C2" s="229"/>
      <c r="D2" s="229"/>
      <c r="E2" s="229"/>
      <c r="F2" s="229"/>
      <c r="G2" s="229"/>
      <c r="H2" s="229"/>
      <c r="I2" s="229"/>
      <c r="J2" s="229"/>
      <c r="K2" s="229"/>
      <c r="L2" s="229"/>
      <c r="M2" s="229"/>
    </row>
    <row r="3" spans="2:17" ht="43.5" customHeight="1">
      <c r="B3" s="231" t="s">
        <v>27</v>
      </c>
      <c r="C3" s="232"/>
      <c r="D3" s="233"/>
      <c r="E3" s="233"/>
      <c r="F3" s="233"/>
      <c r="G3" s="233"/>
      <c r="H3" s="233"/>
      <c r="I3" s="233"/>
      <c r="J3" s="233"/>
      <c r="K3" s="233"/>
      <c r="L3" s="233"/>
      <c r="M3" s="233"/>
      <c r="N3" s="233"/>
      <c r="O3" s="233"/>
      <c r="P3" s="233"/>
      <c r="Q3" s="233"/>
    </row>
    <row r="4" spans="2:17" ht="55.5" customHeight="1">
      <c r="B4" s="234" t="s">
        <v>8</v>
      </c>
      <c r="C4" s="235"/>
      <c r="D4" s="236"/>
      <c r="E4" s="236"/>
      <c r="F4" s="236"/>
      <c r="G4" s="236"/>
      <c r="H4" s="236"/>
      <c r="I4" s="236"/>
      <c r="J4" s="236"/>
      <c r="K4" s="236"/>
      <c r="L4" s="236"/>
      <c r="M4" s="236"/>
      <c r="N4" s="236"/>
      <c r="O4" s="236"/>
      <c r="P4" s="236"/>
      <c r="Q4" s="236"/>
    </row>
    <row r="5" spans="1:20" s="47" customFormat="1" ht="31.5" customHeight="1">
      <c r="A5" s="208" t="s">
        <v>157</v>
      </c>
      <c r="B5" s="208"/>
      <c r="C5" s="208"/>
      <c r="D5" s="208"/>
      <c r="E5" s="208"/>
      <c r="F5" s="208"/>
      <c r="G5" s="208"/>
      <c r="H5" s="208"/>
      <c r="I5" s="208"/>
      <c r="J5" s="208"/>
      <c r="K5" s="208"/>
      <c r="L5" s="208"/>
      <c r="M5" s="208"/>
      <c r="N5" s="208"/>
      <c r="O5" s="208"/>
      <c r="P5" s="237" t="s">
        <v>13</v>
      </c>
      <c r="Q5" s="237"/>
      <c r="R5" s="237"/>
      <c r="S5" s="237"/>
      <c r="T5" s="237"/>
    </row>
    <row r="6" spans="1:21" s="23" customFormat="1" ht="64.5">
      <c r="A6" s="109" t="s">
        <v>28</v>
      </c>
      <c r="B6" s="110" t="s">
        <v>156</v>
      </c>
      <c r="C6" s="110" t="s">
        <v>198</v>
      </c>
      <c r="D6" s="111" t="s">
        <v>172</v>
      </c>
      <c r="E6" s="111" t="s">
        <v>195</v>
      </c>
      <c r="F6" s="109" t="s">
        <v>17</v>
      </c>
      <c r="G6" s="109" t="s">
        <v>6</v>
      </c>
      <c r="H6" s="109" t="s">
        <v>5</v>
      </c>
      <c r="I6" s="109" t="s">
        <v>7</v>
      </c>
      <c r="J6" s="109" t="s">
        <v>1</v>
      </c>
      <c r="K6" s="109" t="s">
        <v>29</v>
      </c>
      <c r="L6" s="112" t="s">
        <v>18</v>
      </c>
      <c r="M6" s="109" t="s">
        <v>199</v>
      </c>
      <c r="N6" s="109" t="s">
        <v>20</v>
      </c>
      <c r="O6" s="109" t="s">
        <v>3</v>
      </c>
      <c r="P6" s="22" t="s">
        <v>10</v>
      </c>
      <c r="Q6" s="22" t="s">
        <v>11</v>
      </c>
      <c r="R6" s="22" t="s">
        <v>22</v>
      </c>
      <c r="S6" s="22" t="s">
        <v>12</v>
      </c>
      <c r="T6" s="22" t="s">
        <v>23</v>
      </c>
      <c r="U6" s="28" t="s">
        <v>24</v>
      </c>
    </row>
    <row r="7" spans="1:20" s="47" customFormat="1" ht="13.5">
      <c r="A7" s="45"/>
      <c r="B7" s="71"/>
      <c r="C7" s="71"/>
      <c r="D7" s="56"/>
      <c r="E7" s="56"/>
      <c r="F7" s="57"/>
      <c r="G7" s="57"/>
      <c r="H7" s="57"/>
      <c r="I7" s="57"/>
      <c r="J7" s="62"/>
      <c r="K7" s="45"/>
      <c r="L7" s="63"/>
      <c r="M7" s="63"/>
      <c r="N7" s="63"/>
      <c r="O7" s="64"/>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26" t="s">
        <v>173</v>
      </c>
      <c r="Q11" s="227"/>
      <c r="R11" s="227"/>
      <c r="S11" s="227"/>
      <c r="T11" s="228"/>
    </row>
    <row r="12" spans="1:20" s="107" customFormat="1" ht="27.75" customHeight="1" thickBot="1">
      <c r="A12" s="199" t="s">
        <v>171</v>
      </c>
      <c r="B12" s="200"/>
      <c r="C12" s="200"/>
      <c r="D12" s="200"/>
      <c r="E12" s="200"/>
      <c r="F12" s="200"/>
      <c r="G12" s="200"/>
      <c r="H12" s="200"/>
      <c r="I12" s="200"/>
      <c r="J12" s="200"/>
      <c r="K12" s="200"/>
      <c r="L12" s="200"/>
      <c r="M12" s="200"/>
      <c r="N12" s="201"/>
      <c r="O12" s="103">
        <f>SUM(O7:O11)</f>
        <v>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2020-02-10T22:11:48Z</dcterms:modified>
  <cp:category/>
  <cp:version/>
  <cp:contentType/>
  <cp:contentStatus/>
</cp:coreProperties>
</file>